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97" documentId="13_ncr:1_{F6CB121F-512D-4AA6-A0C1-0FB36C537598}" xr6:coauthVersionLast="47" xr6:coauthVersionMax="47" xr10:uidLastSave="{0CCB7BE8-6F94-42CB-BC77-B409CF8E989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<sst xmlns="http://schemas.openxmlformats.org/spreadsheetml/2006/main" count="178588" uniqueCount="39079">
  <si>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</si>
  <si>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</si>
  <si>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</si>
  <si>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</si>
  <si>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</si>
  <si>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</si>
  <si>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</si>
  <si>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</si>
  <si>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</si>
  <si>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</si>
  <si>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</si>
  <si>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</si>
  <si>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</si>
  <si>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</si>
  <si>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</si>
  <si>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</si>
  <si>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</si>
  <si>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</si>
  <si>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</si>
  <si>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</si>
  <si>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</si>
  <si>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</si>
  <si>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</si>
  <si>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</si>
  <si>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</si>
  <si>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</si>
  <si>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</si>
  <si>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</si>
  <si>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</si>
  <si>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</si>
  <si>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</si>
  <si>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</si>
  <si>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</si>
  <si>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</si>
  <si>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</si>
  <si>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</si>
  <si>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</si>
  <si>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</si>
  <si>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</si>
  <si>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</si>
  <si>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</si>
  <si>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</si>
  <si>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</si>
  <si>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</si>
  <si>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</si>
  <si>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</si>
  <si>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</si>
  <si>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</si>
  <si>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</si>
  <si>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</si>
  <si>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</si>
  <si>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</si>
  <si>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</si>
  <si>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</si>
  <si>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</si>
  <si>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</si>
  <si>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</si>
  <si>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</si>
  <si>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</si>
  <si>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</si>
  <si>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</si>
  <si>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</si>
  <si>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</si>
  <si>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</si>
  <si>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</si>
  <si>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</si>
  <si>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</si>
  <si>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</si>
  <si>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</si>
  <si>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</si>
  <si>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</si>
  <si>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</si>
  <si>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</si>
  <si>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</si>
  <si>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</si>
  <si>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</si>
  <si>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</si>
  <si>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</si>
  <si>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</si>
  <si>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</si>
  <si>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</si>
  <si>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</si>
  <si>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</si>
  <si>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</si>
  <si>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</si>
  <si>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</si>
  <si>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</si>
  <si>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</si>
  <si>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</si>
  <si>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</si>
  <si>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</si>
  <si>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</si>
  <si>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</si>
  <si>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</si>
  <si>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</si>
  <si>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</si>
  <si>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</si>
  <si>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</si>
  <si>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</si>
  <si>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</si>
  <si>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</si>
  <si>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</si>
  <si>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</si>
  <si>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</si>
  <si>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</si>
  <si>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</si>
  <si>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</si>
  <si>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</si>
  <si>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</si>
  <si>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</si>
  <si>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</si>
  <si>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</si>
  <si>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</si>
  <si>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</si>
  <si>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</si>
  <si>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</si>
  <si>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</si>
  <si>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</si>
  <si>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</si>
  <si>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</si>
  <si>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</si>
  <si>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</si>
  <si>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</si>
  <si>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</si>
  <si>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</si>
  <si>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</si>
  <si>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</si>
  <si>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</si>
  <si>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</si>
  <si>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</si>
  <si>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</si>
  <si>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</si>
  <si>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</si>
  <si>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</si>
  <si>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</si>
  <si>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</si>
  <si>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</si>
  <si>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</si>
  <si>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</si>
  <si>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</si>
  <si>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</si>
  <si>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</si>
  <si>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</si>
  <si>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</si>
  <si>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</si>
  <si>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</si>
  <si>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</si>
  <si>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</si>
  <si>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</si>
  <si>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</si>
  <si>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</si>
  <si>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</si>
  <si>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</si>
  <si>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</si>
  <si>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</si>
  <si>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</si>
  <si>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</si>
  <si>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</si>
  <si>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</si>
  <si>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</si>
  <si>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</si>
  <si>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</si>
  <si>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</si>
  <si>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</si>
  <si>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</si>
  <si>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</si>
  <si>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</si>
  <si>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</si>
  <si>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</si>
  <si>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</si>
  <si>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</si>
  <si>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</si>
  <si>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</si>
  <si>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</si>
  <si>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</si>
  <si>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</si>
  <si>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</si>
  <si>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</si>
  <si>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</si>
  <si>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</si>
  <si>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</si>
  <si>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</si>
  <si>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</si>
  <si>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</si>
  <si>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</si>
  <si>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</si>
  <si>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</si>
  <si>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</si>
  <si>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</si>
  <si>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</si>
  <si>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</si>
  <si>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</si>
  <si>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</si>
  <si>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</si>
  <si>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</si>
  <si>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</si>
  <si>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</si>
  <si>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</si>
  <si>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</si>
  <si>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</si>
  <si>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</si>
  <si>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</si>
  <si>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</si>
  <si>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</si>
  <si>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</si>
  <si>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</si>
  <si>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</si>
  <si>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</si>
  <si>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</si>
  <si>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</si>
  <si>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</si>
  <si>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</si>
  <si>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</si>
  <si>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</si>
  <si>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</si>
  <si>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</si>
  <si>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</si>
  <si>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</si>
  <si>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</si>
  <si>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</si>
  <si>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</si>
  <si>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</si>
  <si>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</si>
  <si>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</si>
  <si>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</si>
  <si>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</si>
  <si>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</si>
  <si>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</si>
  <si>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</si>
  <si>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</si>
  <si>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</si>
  <si>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</si>
  <si>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</si>
  <si>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</si>
  <si>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</si>
  <si>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</si>
  <si>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</si>
  <si>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</si>
  <si>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</si>
  <si>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</si>
  <si>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</si>
  <si>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</si>
  <si>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</si>
  <si>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</si>
  <si>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</si>
  <si>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</si>
  <si>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</si>
  <si>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</si>
  <si>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</si>
  <si>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</si>
  <si>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</si>
  <si>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</si>
  <si>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</si>
  <si>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</si>
  <si>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</si>
  <si>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</si>
  <si>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</si>
  <si>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</si>
  <si>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</si>
  <si>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</si>
  <si>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</si>
  <si>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</si>
  <si>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</si>
  <si>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</si>
  <si>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</si>
  <si>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</si>
  <si>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</si>
  <si>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</si>
  <si>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</si>
  <si>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</si>
  <si>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</si>
  <si>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</si>
  <si>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</si>
  <si>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</si>
  <si>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</si>
  <si>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</si>
  <si>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</si>
  <si>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</si>
  <si>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</si>
  <si>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</si>
  <si>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</si>
  <si>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</si>
  <si>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</si>
  <si>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</si>
  <si>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</si>
  <si>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</si>
  <si>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</si>
  <si>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</si>
  <si>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</si>
  <si>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</si>
  <si>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</si>
  <si>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</si>
  <si>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</si>
  <si>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</si>
  <si>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</si>
  <si>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</si>
  <si>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</si>
  <si>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</si>
  <si>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</si>
  <si>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</si>
  <si>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</si>
  <si>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</si>
  <si>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</si>
  <si>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</si>
  <si>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</si>
  <si>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</si>
  <si>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</si>
  <si>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</si>
  <si>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</si>
  <si>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</si>
  <si>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</si>
  <si>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</si>
  <si>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</si>
  <si>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</si>
  <si>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</si>
  <si>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</si>
  <si>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</si>
  <si>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</si>
  <si>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</si>
  <si>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</si>
  <si>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</si>
  <si>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</si>
  <si>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</si>
  <si>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</si>
  <si>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</si>
  <si>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</si>
  <si>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</si>
  <si>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</si>
  <si>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</si>
  <si>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</si>
  <si>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</si>
  <si>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</si>
  <si>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</si>
  <si>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</si>
  <si>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</si>
  <si>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</si>
  <si>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</si>
  <si>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</si>
  <si>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</si>
  <si>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</si>
  <si>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</si>
  <si>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</si>
  <si>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</si>
  <si>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</si>
  <si>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</si>
  <si>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</si>
  <si>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</si>
  <si>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</si>
  <si>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</si>
  <si>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</si>
  <si>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</si>
  <si>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</si>
  <si>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</si>
  <si>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</si>
  <si>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</si>
  <si>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</si>
  <si>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</si>
  <si>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</si>
  <si>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</si>
  <si>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</si>
  <si>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</si>
  <si>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</si>
  <si>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</si>
  <si>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</si>
  <si>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</si>
  <si>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</si>
  <si>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</si>
  <si>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</si>
  <si>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</si>
  <si>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</si>
  <si>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</si>
  <si>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</si>
  <si>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</si>
  <si>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</si>
  <si>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</si>
  <si>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</si>
  <si>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</si>
  <si>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</si>
  <si>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</si>
  <si>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</si>
  <si>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</si>
  <si>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</si>
  <si>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</si>
  <si>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</si>
  <si>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</si>
  <si>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</si>
  <si>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</si>
  <si>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</si>
  <si>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</si>
  <si>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</si>
  <si>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</si>
  <si>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</si>
  <si>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</si>
  <si>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</si>
  <si>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</si>
  <si>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</si>
  <si>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</si>
  <si>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</si>
  <si>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</si>
  <si>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</si>
  <si>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</si>
  <si>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</si>
  <si>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</si>
  <si>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</si>
  <si>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</si>
  <si>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</si>
  <si>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</si>
  <si>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</si>
  <si>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</si>
  <si>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</si>
  <si>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</si>
  <si>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</si>
  <si>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</si>
  <si>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</si>
  <si>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</si>
  <si>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</si>
  <si>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</si>
  <si>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</si>
  <si>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</si>
  <si>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</si>
  <si>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</si>
  <si>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</si>
  <si>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</si>
  <si>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</si>
  <si>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</si>
  <si>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</si>
  <si>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</si>
  <si>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</si>
  <si>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</si>
  <si>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</si>
  <si>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</si>
  <si>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</si>
  <si>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</si>
  <si>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</si>
  <si>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</si>
  <si>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</si>
  <si>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</si>
  <si>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</si>
  <si>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</si>
  <si>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</si>
  <si>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</si>
  <si>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</si>
  <si>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</si>
  <si>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</si>
  <si>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</si>
  <si>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</si>
  <si>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</si>
  <si>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</si>
  <si>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</si>
  <si>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</si>
  <si>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</si>
  <si>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</si>
  <si>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</si>
  <si>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</si>
  <si>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</si>
  <si>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</si>
  <si>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</si>
  <si>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</si>
  <si>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</si>
  <si>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</si>
  <si>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</si>
  <si>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</si>
  <si>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</si>
  <si>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</si>
  <si>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</si>
  <si>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</si>
  <si>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</si>
  <si>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</si>
  <si>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</si>
  <si>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</si>
  <si>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</si>
  <si>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</si>
  <si>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</si>
  <si>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</si>
  <si>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</si>
  <si>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</si>
  <si>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</si>
  <si>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</si>
  <si>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</si>
  <si>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</si>
  <si>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</si>
  <si>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</si>
  <si>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</si>
  <si>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</si>
  <si>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</si>
  <si>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</si>
  <si>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</si>
  <si>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</si>
  <si>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</si>
  <si>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</si>
  <si>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</si>
  <si>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</si>
  <si>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</si>
  <si>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</si>
  <si>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</si>
  <si>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</si>
  <si>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</si>
  <si>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</si>
  <si>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</si>
  <si>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</si>
  <si>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</si>
  <si>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</si>
  <si>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</si>
  <si>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</si>
  <si>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</si>
  <si>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</si>
  <si>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</si>
  <si>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</si>
  <si>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</si>
  <si>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</si>
  <si>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</si>
  <si>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</si>
  <si>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</si>
  <si>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</si>
  <si>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</si>
  <si>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</si>
  <si>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</si>
  <si>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</si>
  <si>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</si>
  <si>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</si>
  <si>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</si>
  <si>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</si>
  <si>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</si>
  <si>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</si>
  <si>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</si>
  <si>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</si>
  <si>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</si>
  <si>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</si>
  <si>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</si>
  <si>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</si>
  <si>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</si>
  <si>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</si>
  <si>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</si>
  <si>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</si>
  <si>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</si>
  <si>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</si>
  <si>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</si>
  <si>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</si>
  <si>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</si>
  <si>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</si>
  <si>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</si>
  <si>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</si>
  <si>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</si>
  <si>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</si>
  <si>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</si>
  <si>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</si>
  <si>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</si>
  <si>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</si>
  <si>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</si>
  <si>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</si>
  <si>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</si>
  <si>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</si>
  <si>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</si>
  <si>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</si>
  <si>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</si>
  <si>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</si>
  <si>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</si>
  <si>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</si>
  <si>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</si>
  <si>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</si>
  <si>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</si>
  <si>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</si>
  <si>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</si>
  <si>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</si>
  <si>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</si>
  <si>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</si>
  <si>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</si>
  <si>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</si>
  <si>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</si>
  <si>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</si>
  <si>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</si>
  <si>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</si>
  <si>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</si>
  <si>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</si>
  <si>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</si>
  <si>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</si>
  <si>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</si>
  <si>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</si>
  <si>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</si>
  <si>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</si>
  <si>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</si>
  <si>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</si>
  <si>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</si>
  <si>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</si>
  <si>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</si>
  <si>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</si>
  <si>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</si>
  <si>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</si>
  <si>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</si>
  <si>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</si>
  <si>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</si>
  <si>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</si>
  <si>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</si>
  <si>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</si>
  <si>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</si>
  <si>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</si>
  <si>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</si>
  <si>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</si>
  <si>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</si>
  <si>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</si>
  <si>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</si>
  <si>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</si>
  <si>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</si>
  <si>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</si>
  <si>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</si>
  <si>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</si>
  <si>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</si>
  <si>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</si>
  <si>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</si>
  <si>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</si>
  <si>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</si>
  <si>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</si>
  <si>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</si>
  <si>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</si>
  <si>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</si>
  <si>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</si>
  <si>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</si>
  <si>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</si>
  <si>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</si>
  <si>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</si>
  <si>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</si>
  <si>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</si>
  <si>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</si>
  <si>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</si>
  <si>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</si>
  <si>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</si>
  <si>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</si>
  <si>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</si>
  <si>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</si>
  <si>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</si>
  <si>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</si>
  <si>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</si>
  <si>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</si>
  <si>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</si>
  <si>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</si>
  <si>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</si>
  <si>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</si>
  <si>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</si>
  <si>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</si>
  <si>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</si>
  <si>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</si>
  <si>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</si>
  <si>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</si>
  <si>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</si>
  <si>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</si>
  <si>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</si>
  <si>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</si>
  <si>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</si>
  <si>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</si>
  <si>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</si>
  <si>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</si>
  <si>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</si>
  <si>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</si>
  <si>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</si>
  <si>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</si>
  <si>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</si>
  <si>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</si>
  <si>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</si>
  <si>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</si>
  <si>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</si>
  <si>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</si>
  <si>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</si>
  <si>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</si>
  <si>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</si>
  <si>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</si>
  <si>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</si>
  <si>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</si>
  <si>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</si>
  <si>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</si>
  <si>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</si>
  <si>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</si>
  <si>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</si>
  <si>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</si>
  <si>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</si>
  <si>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</si>
  <si>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</si>
  <si>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</si>
  <si>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</si>
  <si>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</si>
  <si>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</si>
  <si>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</si>
  <si>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</si>
  <si>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</si>
  <si>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</si>
  <si>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</si>
  <si>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</si>
  <si>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</si>
  <si>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</si>
  <si>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</si>
  <si>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</si>
  <si>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</si>
  <si>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</si>
  <si>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</si>
  <si>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</si>
  <si>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</si>
  <si>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</si>
  <si>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</si>
  <si>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</si>
  <si>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</si>
  <si>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</si>
  <si>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</si>
  <si>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</si>
  <si>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</si>
  <si>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</si>
  <si>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</si>
  <si>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</si>
  <si>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</si>
  <si>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</si>
  <si>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</si>
  <si>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</si>
  <si>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</si>
  <si>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</si>
  <si>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</si>
  <si>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</si>
  <si>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</si>
  <si>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</si>
  <si>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</si>
  <si>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</si>
  <si>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</si>
  <si>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</si>
  <si>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</si>
  <si>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</si>
  <si>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</si>
  <si>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</si>
  <si>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</si>
  <si>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</si>
  <si>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</si>
  <si>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</si>
  <si>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</si>
  <si>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</si>
  <si>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</si>
  <si>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</si>
  <si>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</si>
  <si>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</si>
  <si>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</si>
  <si>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</si>
  <si>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</si>
  <si>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</si>
  <si>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</si>
  <si>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</si>
  <si>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</si>
  <si>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</si>
  <si>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</si>
  <si>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</si>
  <si>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</si>
  <si>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</si>
  <si>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</si>
  <si>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</si>
  <si>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</si>
  <si>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</si>
  <si>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</si>
  <si>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</si>
  <si>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</si>
  <si>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</si>
  <si>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</si>
  <si>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</si>
  <si>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</si>
  <si>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</si>
  <si>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</si>
  <si>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</si>
  <si>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</si>
  <si>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</si>
  <si>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</si>
  <si>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</si>
  <si>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</si>
  <si>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</si>
  <si>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</si>
  <si>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</si>
  <si>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</si>
  <si>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</si>
  <si>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</si>
  <si>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</si>
  <si>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</si>
  <si>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</si>
  <si>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</si>
  <si>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</si>
  <si>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</si>
  <si>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</si>
  <si>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</si>
  <si>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</si>
  <si>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</si>
  <si>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</si>
  <si>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</si>
  <si>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</si>
  <si>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</si>
  <si>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</si>
  <si>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</si>
  <si>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</si>
  <si>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</si>
  <si>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</si>
  <si>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</si>
  <si>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</si>
  <si>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</si>
  <si>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</si>
  <si>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</si>
  <si>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</si>
  <si>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</si>
  <si>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</si>
  <si>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</si>
  <si>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</si>
  <si>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</si>
  <si>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</si>
  <si>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</si>
  <si>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</si>
  <si>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</si>
  <si>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</si>
  <si>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</si>
  <si>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</si>
  <si>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</si>
  <si>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</si>
  <si>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</si>
  <si>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</si>
  <si>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</si>
  <si>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</si>
  <si>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</si>
  <si>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</si>
  <si>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</si>
  <si>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</si>
  <si>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</si>
  <si>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</si>
  <si>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</si>
  <si>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</si>
  <si>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</si>
  <si>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</si>
  <si>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</si>
  <si>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</si>
  <si>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</si>
  <si>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</si>
  <si>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</si>
  <si>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</si>
  <si>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</si>
  <si>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</si>
  <si>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</si>
  <si>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</si>
  <si>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</si>
  <si>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</si>
  <si>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</si>
  <si>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</si>
  <si>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</si>
  <si>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</si>
  <si>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</si>
  <si>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</si>
  <si>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</si>
  <si>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</si>
  <si>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</si>
  <si>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</si>
  <si>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</si>
  <si>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</si>
  <si>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</si>
  <si>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</si>
  <si>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</si>
  <si>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</si>
  <si>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</si>
  <si>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</si>
  <si>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</si>
  <si>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</si>
  <si>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</si>
  <si>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</si>
  <si>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</si>
  <si>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</si>
  <si>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</si>
  <si>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</si>
  <si>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</si>
  <si>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</si>
  <si>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</si>
  <si>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</si>
  <si>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</si>
  <si>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</si>
  <si>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</si>
  <si>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</si>
  <si>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</si>
  <si>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</si>
  <si>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</si>
  <si>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</si>
  <si>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</si>
  <si>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</si>
  <si>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</si>
  <si>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</si>
  <si>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</si>
  <si>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</si>
  <si>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</si>
  <si>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</si>
  <si>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</si>
  <si>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</si>
  <si>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</si>
  <si>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</si>
  <si>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</si>
  <si>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</si>
  <si>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</si>
  <si>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</si>
  <si>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</si>
  <si>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</si>
  <si>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</si>
  <si>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</si>
  <si>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</si>
  <si>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</si>
  <si>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</si>
  <si>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</si>
  <si>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</si>
  <si>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</si>
  <si>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</si>
  <si>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</si>
  <si>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</si>
  <si>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</si>
  <si>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</si>
  <si>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</si>
  <si>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</si>
  <si>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</si>
  <si>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</si>
  <si>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</si>
  <si>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</si>
  <si>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</si>
  <si>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</si>
  <si>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</si>
  <si>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</si>
  <si>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</si>
  <si>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</si>
  <si>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</si>
  <si>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</si>
  <si>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</si>
  <si>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</si>
  <si>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</si>
  <si>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</si>
  <si>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</si>
  <si>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</si>
  <si>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</si>
  <si>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</si>
  <si>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</si>
  <si>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</si>
  <si>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</si>
  <si>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</si>
  <si>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</si>
  <si>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</si>
  <si>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</si>
  <si>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</si>
  <si>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</si>
  <si>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</si>
  <si>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</si>
  <si>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</si>
  <si>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</si>
  <si>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</si>
  <si>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</si>
  <si>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</si>
  <si>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</si>
  <si>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</si>
  <si>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</si>
  <si>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</si>
  <si>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</si>
  <si>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</si>
  <si>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</si>
  <si>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</si>
  <si>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</si>
  <si>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</si>
  <si>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</si>
  <si>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</si>
  <si>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</si>
  <si>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</si>
  <si>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</si>
  <si>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</si>
  <si>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</si>
  <si>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</si>
  <si>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</si>
  <si>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</si>
  <si>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</si>
  <si>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</si>
  <si>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</si>
  <si>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</si>
  <si>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</si>
  <si>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</si>
  <si>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</si>
  <si>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</si>
  <si>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</si>
  <si>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</si>
  <si>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</si>
  <si>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</si>
  <si>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</si>
  <si>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</si>
  <si>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</si>
  <si>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</si>
  <si>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</si>
  <si>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</si>
  <si>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</si>
  <si>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</si>
  <si>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</si>
  <si>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</si>
  <si>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</si>
  <si>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</si>
  <si>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</si>
  <si>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</si>
  <si>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</si>
  <si>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</si>
  <si>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</si>
  <si>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</si>
  <si>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</si>
  <si>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</si>
  <si>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</si>
  <si>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</si>
  <si>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</si>
  <si>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</si>
  <si>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</si>
  <si>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</si>
  <si>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</si>
  <si>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</si>
  <si>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</si>
  <si>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</si>
  <si>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</si>
  <si>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</si>
  <si>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</si>
  <si>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</si>
  <si>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</si>
  <si>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</si>
  <si>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</si>
  <si>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</si>
  <si>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</si>
  <si>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</si>
  <si>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</si>
  <si>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</si>
  <si>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</si>
  <si>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</si>
  <si>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</si>
  <si>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</si>
  <si>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</si>
  <si>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</si>
  <si>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</si>
  <si>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</si>
  <si>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</si>
  <si>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</si>
  <si>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</si>
  <si>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</si>
  <si>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</si>
  <si>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</si>
  <si>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</si>
  <si>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</si>
  <si>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</si>
  <si>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</si>
  <si>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</si>
  <si>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</si>
  <si>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</si>
  <si>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</si>
  <si>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</si>
  <si>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</si>
  <si>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</si>
  <si>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</si>
  <si>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</si>
  <si>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</si>
  <si>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</si>
  <si>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</si>
  <si>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</si>
  <si>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</si>
  <si>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</si>
  <si>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</si>
  <si>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</si>
  <si>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</si>
  <si>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</si>
  <si>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</si>
  <si>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</si>
  <si>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</si>
  <si>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</si>
  <si>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</si>
  <si>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</si>
  <si>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</si>
  <si>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</si>
  <si>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</si>
  <si>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</si>
  <si>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</si>
  <si>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</si>
  <si>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</si>
  <si>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</si>
  <si>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</si>
  <si>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</si>
  <si>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</si>
  <si>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</si>
  <si>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</si>
  <si>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</si>
  <si>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</si>
  <si>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</si>
  <si>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</si>
  <si>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</si>
  <si>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</si>
  <si>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</si>
  <si>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</si>
  <si>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</si>
  <si>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</si>
  <si>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</si>
  <si>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</si>
  <si>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</si>
  <si>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</si>
  <si>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</si>
  <si>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</si>
  <si>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</si>
  <si>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</si>
  <si>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</si>
  <si>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</si>
  <si>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</si>
  <si>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</si>
  <si>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</si>
  <si>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</si>
  <si>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</si>
  <si>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</si>
  <si>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</si>
  <si>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</si>
  <si>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</si>
  <si>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</si>
  <si>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</si>
  <si>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</si>
  <si>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</si>
  <si>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</si>
  <si>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</si>
  <si>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</si>
  <si>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</si>
  <si>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</si>
  <si>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</si>
  <si>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</si>
  <si>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</si>
  <si>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</si>
  <si>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</si>
  <si>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</si>
  <si>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</si>
  <si>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</si>
  <si>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</si>
  <si>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</si>
  <si>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</si>
  <si>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</si>
  <si>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</si>
  <si>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</si>
  <si>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</si>
  <si>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</si>
  <si>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</si>
  <si>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</si>
  <si>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</si>
  <si>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</si>
  <si>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</si>
  <si>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</si>
  <si>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</si>
  <si>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</si>
  <si>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</si>
  <si>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</si>
  <si>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</si>
  <si>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</si>
  <si>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</si>
  <si>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</si>
  <si>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</si>
  <si>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</si>
  <si>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</si>
  <si>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</si>
  <si>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</si>
  <si>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</si>
  <si>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</si>
  <si>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</si>
  <si>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</si>
  <si>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</si>
  <si>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</si>
  <si>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</si>
  <si>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</si>
  <si>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</si>
  <si>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</si>
  <si>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</si>
  <si>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</si>
  <si>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</si>
  <si>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</si>
  <si>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</si>
  <si>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</si>
  <si>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</si>
  <si>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</si>
  <si>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</si>
  <si>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</si>
  <si>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</si>
  <si>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</si>
  <si>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</si>
  <si>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</si>
  <si>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</si>
  <si>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</si>
  <si>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</si>
  <si>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</si>
  <si>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</si>
  <si>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</si>
  <si>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</si>
  <si>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</si>
  <si>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</si>
  <si>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</si>
  <si>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</si>
  <si>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</si>
  <si>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</si>
  <si>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</si>
  <si>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</si>
  <si>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</si>
  <si>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</si>
  <si>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</si>
  <si>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</si>
  <si>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</si>
  <si>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</si>
  <si>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</si>
  <si>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</si>
  <si>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</si>
  <si>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</si>
  <si>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</si>
  <si>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</si>
  <si>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</si>
  <si>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</si>
  <si>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</si>
  <si>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</si>
  <si>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</si>
  <si>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</si>
  <si>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</si>
  <si>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</si>
  <si>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</si>
  <si>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</si>
  <si>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</si>
  <si>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</si>
  <si>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</si>
  <si>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</si>
  <si>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</si>
  <si>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</si>
  <si>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</si>
  <si>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</si>
  <si>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</si>
  <si>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</si>
  <si>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</si>
  <si>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</si>
  <si>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</si>
  <si>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</si>
  <si>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</si>
  <si>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</si>
  <si>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</si>
  <si>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</si>
  <si>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</si>
  <si>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</si>
  <si>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</si>
  <si>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</si>
  <si>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</si>
  <si>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</si>
  <si>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</si>
  <si>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</si>
  <si>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</si>
  <si>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</si>
  <si>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</si>
  <si>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</si>
  <si>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</si>
  <si>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</si>
  <si>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</si>
  <si>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</si>
  <si>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</si>
  <si>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</si>
  <si>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</si>
  <si>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</si>
  <si>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</si>
  <si>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</si>
  <si>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</si>
  <si>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</si>
  <si>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</si>
  <si>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</si>
  <si>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</si>
  <si>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</si>
  <si>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</si>
  <si>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</si>
  <si>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</si>
  <si>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</si>
  <si>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</si>
  <si>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</si>
  <si>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</si>
  <si>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</si>
  <si>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</si>
  <si>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</si>
  <si>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</si>
  <si>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</si>
  <si>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</si>
  <si>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</si>
  <si>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</si>
  <si>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</si>
  <si>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</si>
  <si>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</si>
  <si>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</si>
  <si>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</si>
  <si>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</si>
  <si>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</si>
  <si>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</si>
  <si>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</si>
  <si>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</si>
  <si>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</si>
  <si>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</si>
  <si>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</si>
  <si>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</si>
  <si>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</si>
  <si>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</si>
  <si>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</si>
  <si>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</si>
  <si>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</si>
  <si>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</si>
  <si>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</si>
  <si>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</si>
  <si>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</si>
  <si>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</si>
  <si>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</si>
  <si>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</si>
  <si>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</si>
  <si>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</si>
  <si>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</si>
  <si>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</si>
  <si>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</si>
  <si>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</si>
  <si>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</si>
  <si>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</si>
  <si>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</si>
  <si>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</si>
  <si>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</si>
  <si>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</si>
  <si>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</si>
  <si>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</si>
  <si>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</si>
  <si>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</si>
  <si>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</si>
  <si>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</si>
  <si>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</si>
  <si>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</si>
  <si>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</si>
  <si>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</si>
  <si>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</si>
  <si>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</si>
  <si>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</si>
  <si>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</si>
  <si>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</si>
  <si>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</si>
  <si>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</si>
  <si>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</si>
  <si>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</si>
  <si>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</si>
  <si>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</si>
  <si>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</si>
  <si>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</si>
  <si>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</si>
  <si>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</si>
  <si>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</si>
  <si>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</si>
  <si>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</si>
  <si>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</si>
  <si>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</si>
  <si>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</si>
  <si>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</si>
  <si>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</si>
  <si>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</si>
  <si>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</si>
  <si>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</si>
  <si>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</si>
  <si>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</si>
  <si>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</si>
  <si>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</si>
  <si>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</si>
  <si>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</si>
  <si>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</si>
  <si>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</si>
  <si>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</si>
  <si>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</si>
  <si>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</si>
  <si>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</si>
  <si>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</si>
  <si>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</si>
  <si>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</si>
  <si>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</si>
  <si>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</si>
  <si>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</si>
  <si>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</si>
  <si>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</si>
  <si>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</si>
  <si>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</si>
  <si>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</si>
  <si>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</si>
  <si>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</si>
  <si>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</si>
  <si>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</si>
  <si>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</si>
  <si>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</si>
  <si>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</si>
  <si>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</si>
  <si>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</si>
  <si>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</si>
  <si>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</si>
  <si>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</si>
  <si>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</si>
  <si>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</si>
  <si>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</si>
  <si>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</si>
  <si>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</si>
  <si>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</si>
  <si>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</si>
  <si>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</si>
  <si>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</si>
  <si>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</si>
  <si>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</si>
  <si>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</si>
  <si>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</si>
  <si>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</si>
  <si>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</si>
  <si>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</si>
  <si>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</si>
  <si>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</si>
  <si>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</si>
  <si>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</si>
  <si>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</si>
  <si>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</si>
  <si>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</si>
  <si>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</si>
  <si>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</si>
  <si>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</si>
  <si>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</si>
  <si>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</si>
  <si>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</si>
  <si>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</si>
  <si>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</si>
  <si>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</si>
  <si>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</si>
  <si>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</si>
  <si>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</si>
  <si>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</si>
  <si>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</si>
  <si>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</si>
  <si>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</si>
  <si>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</si>
  <si>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</si>
  <si>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</si>
  <si>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</si>
  <si>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</si>
  <si>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</si>
  <si>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</si>
  <si>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</si>
  <si>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</si>
  <si>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</si>
  <si>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</si>
  <si>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</si>
  <si>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</si>
  <si>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</si>
  <si>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</si>
  <si>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</si>
  <si>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</si>
  <si>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</si>
  <si>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</si>
  <si>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</si>
  <si>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</si>
  <si>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</si>
  <si>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</si>
  <si>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</si>
  <si>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</si>
  <si>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</si>
  <si>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</si>
  <si>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</si>
  <si>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</si>
  <si>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</si>
  <si>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</si>
  <si>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</si>
  <si>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</si>
  <si>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</si>
  <si>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</si>
  <si>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</si>
  <si>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</si>
  <si>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</si>
  <si>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</si>
  <si>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</si>
  <si>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</si>
  <si>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</si>
  <si>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</si>
  <si>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</si>
  <si>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</si>
  <si>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</si>
  <si>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</si>
  <si>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</si>
  <si>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</si>
  <si>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</si>
  <si>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</si>
  <si>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</si>
  <si>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</si>
  <si>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</si>
  <si>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</si>
  <si>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</si>
  <si>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</si>
  <si>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</si>
  <si>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</si>
  <si>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</si>
  <si>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</si>
  <si>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</si>
  <si>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</si>
  <si>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</si>
  <si>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</si>
  <si>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</si>
  <si>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</si>
  <si>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</si>
  <si>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</si>
  <si>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</si>
  <si>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</si>
  <si>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</si>
  <si>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</si>
  <si>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</si>
  <si>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</si>
  <si>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</si>
  <si>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</si>
  <si>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</si>
  <si>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</si>
  <si>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</si>
  <si>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</si>
  <si>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</si>
  <si>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</si>
  <si>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</si>
  <si>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</si>
  <si>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</si>
  <si>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</si>
  <si>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</si>
  <si>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</si>
  <si>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</si>
  <si>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</si>
  <si>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</si>
  <si>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</si>
  <si>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</si>
  <si>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</si>
  <si>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</si>
  <si>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</si>
  <si>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</si>
  <si>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</si>
  <si>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</si>
  <si>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</si>
  <si>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</si>
  <si>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</si>
  <si>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</si>
  <si>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</si>
  <si>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</si>
  <si>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</si>
  <si>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</si>
  <si>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</si>
  <si>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</si>
  <si>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</si>
  <si>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</si>
  <si>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</si>
  <si>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</si>
  <si>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</si>
  <si>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</si>
  <si>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</si>
  <si>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</si>
  <si>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</si>
  <si>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</si>
  <si>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</si>
  <si>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</si>
  <si>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</si>
  <si>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</si>
  <si>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</si>
  <si>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</si>
  <si>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</si>
  <si>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</si>
  <si>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</si>
  <si>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</si>
  <si>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</si>
  <si>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</si>
  <si>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</si>
  <si>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</si>
  <si>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</si>
  <si>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</si>
  <si>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</si>
  <si>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</si>
  <si>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</si>
  <si>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</si>
  <si>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</si>
  <si>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</si>
  <si>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</si>
  <si>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</si>
  <si>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</si>
  <si>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</si>
  <si>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</si>
  <si>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</si>
  <si>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</si>
  <si>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</si>
  <si>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</si>
  <si>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</si>
  <si>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</si>
  <si>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</si>
  <si>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</si>
  <si>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</si>
  <si>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</si>
  <si>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</si>
  <si>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</si>
  <si>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</si>
  <si>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</si>
  <si>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</si>
  <si>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</si>
  <si>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</si>
  <si>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</si>
  <si>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</si>
  <si>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</si>
  <si>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</si>
  <si>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</si>
  <si>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</si>
  <si>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</si>
  <si>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</si>
  <si>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</si>
  <si>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</si>
  <si>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</si>
  <si>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</si>
  <si>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</si>
  <si>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</si>
  <si>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</si>
  <si>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</si>
  <si>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</si>
  <si>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</si>
  <si>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</si>
  <si>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</si>
  <si>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</si>
  <si>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</si>
  <si>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</si>
  <si>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</si>
  <si>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</si>
  <si>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</si>
  <si>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</si>
  <si>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</si>
  <si>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</si>
  <si>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</si>
  <si>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</si>
  <si>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</si>
  <si>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</si>
  <si>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</si>
  <si>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</si>
  <si>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</si>
  <si>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</si>
  <si>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</si>
  <si>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</si>
  <si>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</si>
  <si>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</si>
  <si>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</si>
  <si>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</si>
  <si>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</si>
  <si>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</si>
  <si>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</si>
  <si>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</si>
  <si>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</si>
  <si>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</si>
  <si>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</si>
  <si>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</si>
  <si>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</si>
  <si>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</si>
  <si>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</si>
  <si>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</si>
  <si>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</si>
  <si>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</si>
  <si>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</si>
  <si>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</si>
  <si>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</si>
  <si>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</si>
  <si>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</si>
  <si>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</si>
  <si>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</si>
  <si>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</si>
  <si>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</si>
  <si>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</si>
  <si>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</si>
  <si>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</si>
  <si>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</si>
  <si>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</si>
  <si>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</si>
  <si>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</si>
  <si>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</si>
  <si>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</si>
  <si>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</si>
  <si>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</si>
  <si>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</si>
  <si>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</si>
  <si>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</si>
  <si>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</si>
  <si>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</si>
  <si>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</si>
  <si>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</si>
  <si>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</si>
  <si>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</si>
  <si>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</si>
  <si>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</si>
  <si>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</si>
  <si>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</si>
  <si>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</si>
  <si>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</si>
  <si>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</si>
  <si>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</si>
  <si>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</si>
  <si>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</si>
  <si>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</si>
  <si>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</si>
  <si>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</si>
  <si>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</si>
  <si>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</si>
  <si>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</si>
  <si>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</si>
  <si>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</si>
  <si>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</si>
  <si>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</si>
  <si>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</si>
  <si>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</si>
  <si>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</si>
  <si>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</si>
  <si>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</si>
  <si>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</si>
  <si>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</si>
  <si>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</si>
  <si>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</si>
  <si>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</si>
  <si>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</si>
  <si>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</si>
  <si>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</si>
  <si>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</si>
  <si>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</si>
  <si>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</si>
  <si>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</si>
  <si>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</si>
  <si>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</si>
  <si>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</si>
  <si>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</si>
  <si>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</si>
  <si>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</si>
  <si>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</si>
  <si>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</si>
  <si>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</si>
  <si>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</si>
  <si>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</si>
  <si>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</si>
  <si>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</si>
  <si>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</si>
  <si>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</si>
  <si>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</si>
  <si>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</si>
  <si>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</si>
  <si>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</si>
  <si>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</si>
  <si>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</si>
  <si>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</si>
  <si>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</si>
  <si>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</si>
  <si>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</si>
  <si>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</si>
  <si>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</si>
  <si>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</si>
  <si>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</si>
  <si>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</si>
  <si>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</si>
  <si>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</si>
  <si>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</si>
  <si>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</si>
  <si>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</si>
  <si>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</si>
  <si>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</si>
  <si>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</si>
  <si>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</si>
  <si>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</si>
  <si>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</si>
  <si>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</si>
  <si>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</si>
  <si>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</si>
  <si>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</si>
  <si>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</si>
  <si>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</si>
  <si>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</si>
  <si>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</si>
  <si>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</si>
  <si>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</si>
  <si>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</si>
  <si>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</si>
  <si>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</si>
  <si>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</si>
  <si>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</si>
  <si>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</si>
  <si>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</si>
  <si>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</si>
  <si>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</si>
  <si>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</si>
  <si>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</si>
  <si>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</si>
  <si>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</si>
  <si>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</si>
  <si>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</si>
  <si>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</si>
  <si>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</si>
  <si>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</si>
  <si>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</si>
  <si>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</si>
  <si>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</si>
  <si>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</si>
  <si>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</si>
  <si>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</si>
  <si>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</si>
  <si>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</si>
  <si>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</si>
  <si>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</si>
  <si>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</si>
  <si>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</si>
  <si>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</si>
  <si>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</si>
  <si>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</si>
  <si>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</si>
  <si>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</si>
  <si>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</si>
  <si>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</si>
  <si>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</si>
  <si>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</si>
  <si>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</si>
  <si>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</si>
  <si>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</si>
  <si>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</si>
  <si>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</si>
  <si>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</si>
  <si>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</si>
  <si>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</si>
  <si>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</si>
  <si>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</si>
  <si>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</si>
  <si>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</si>
  <si>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</si>
  <si>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</si>
  <si>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</si>
  <si>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</si>
  <si>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</si>
  <si>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</si>
  <si>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</si>
  <si>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</si>
  <si>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</si>
  <si>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</si>
  <si>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</si>
  <si>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</si>
  <si>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</si>
  <si>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</si>
  <si>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</si>
  <si>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</si>
  <si>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</si>
  <si>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</si>
  <si>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</si>
  <si>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</si>
  <si>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</si>
  <si>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</si>
  <si>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</si>
  <si>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</si>
  <si>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</si>
  <si>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</si>
  <si>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</si>
  <si>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</si>
  <si>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</si>
  <si>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</si>
  <si>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</si>
  <si>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</si>
  <si>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</si>
  <si>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</si>
  <si>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</si>
  <si>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</si>
  <si>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</si>
  <si>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</si>
  <si>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</si>
  <si>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</si>
  <si>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</si>
  <si>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</si>
  <si>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</si>
  <si>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</si>
  <si>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</si>
  <si>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</si>
  <si>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</si>
  <si>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</si>
  <si>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</si>
  <si>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</si>
  <si>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</si>
  <si>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</si>
  <si>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</si>
  <si>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</si>
  <si>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</si>
  <si>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</si>
  <si>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</si>
  <si>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</si>
  <si>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</si>
  <si>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</si>
  <si>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</si>
  <si>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</si>
  <si>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</si>
  <si>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</si>
  <si>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</si>
  <si>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</si>
  <si>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</si>
  <si>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</si>
  <si>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</si>
  <si>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</si>
  <si>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</si>
  <si>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</si>
  <si>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</si>
  <si>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</si>
  <si>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</si>
  <si>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</si>
  <si>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</si>
  <si>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</si>
  <si>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</si>
  <si>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</si>
  <si>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</si>
  <si>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</si>
  <si>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</si>
  <si>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</si>
  <si>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</si>
  <si>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</si>
  <si>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</si>
  <si>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</si>
  <si>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</si>
  <si>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</si>
  <si>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</si>
  <si>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</si>
  <si>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</si>
  <si>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</si>
  <si>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</si>
  <si>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</si>
  <si>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</si>
  <si>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</si>
  <si>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</si>
  <si>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</si>
  <si>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</si>
  <si>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</si>
  <si>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</si>
  <si>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</si>
  <si>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</si>
  <si>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</si>
  <si>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</si>
  <si>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</si>
  <si>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</si>
  <si>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</si>
  <si>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</si>
  <si>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</si>
  <si>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</si>
  <si>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</si>
  <si>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</si>
  <si>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</si>
  <si>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</si>
  <si>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</si>
  <si>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</si>
  <si>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</si>
  <si>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</si>
  <si>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</si>
  <si>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</si>
  <si>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</si>
  <si>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</si>
  <si>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</si>
  <si>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</si>
  <si>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</si>
  <si>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</si>
  <si>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</si>
  <si>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</si>
  <si>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</si>
  <si>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</si>
  <si>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</si>
  <si>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</si>
  <si>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</si>
  <si>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</si>
  <si>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</si>
  <si>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</si>
  <si>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</si>
  <si>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</si>
  <si>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</si>
  <si>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</si>
  <si>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</si>
  <si>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</si>
  <si>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</si>
  <si>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</si>
  <si>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</si>
  <si>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</si>
  <si>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</si>
  <si>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</si>
  <si>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</si>
  <si>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</si>
  <si>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</si>
  <si>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</si>
  <si>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</si>
  <si>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</si>
  <si>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</si>
  <si>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</si>
  <si>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</si>
  <si>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</si>
  <si>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</si>
  <si>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</si>
  <si>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</si>
  <si>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</si>
  <si>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</si>
  <si>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</si>
  <si>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</si>
  <si>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</si>
  <si>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</si>
  <si>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</si>
  <si>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</si>
  <si>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</si>
  <si>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</si>
  <si>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</si>
  <si>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</si>
  <si>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</si>
  <si>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</si>
  <si>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</si>
  <si>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</si>
  <si>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</si>
  <si>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</si>
  <si>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</si>
  <si>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</si>
  <si>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</si>
  <si>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</si>
  <si>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</si>
  <si>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</si>
  <si>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</si>
  <si>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</si>
  <si>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</si>
  <si>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</si>
  <si>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</si>
  <si>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</si>
  <si>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</si>
  <si>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</si>
  <si>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</si>
  <si>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</si>
  <si>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</si>
  <si>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</si>
  <si>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</si>
  <si>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</si>
  <si>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</si>
  <si>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</si>
  <si>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</si>
  <si>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</si>
  <si>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</si>
  <si>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</si>
  <si>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</si>
  <si>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</si>
  <si>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</si>
  <si>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</si>
  <si>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</si>
  <si>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</si>
  <si>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</si>
  <si>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</si>
  <si>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</si>
  <si>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</si>
  <si>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</si>
  <si>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</si>
  <si>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</si>
  <si>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</si>
  <si>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</si>
  <si>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</si>
  <si>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</si>
  <si>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</si>
  <si>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</si>
  <si>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</si>
  <si>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</si>
  <si>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</si>
  <si>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</si>
  <si>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</si>
  <si>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</si>
  <si>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</si>
  <si>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</si>
  <si>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</si>
  <si>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</si>
  <si>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</si>
  <si>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</si>
  <si>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</si>
  <si>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</si>
  <si>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</si>
  <si>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</si>
  <si>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</si>
  <si>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</si>
  <si>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</si>
  <si>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</si>
  <si>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</si>
  <si>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</si>
  <si>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</si>
  <si>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</si>
  <si>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</si>
  <si>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</si>
  <si>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</si>
  <si>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</si>
  <si>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</si>
  <si>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</si>
  <si>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</si>
  <si>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</si>
  <si>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</si>
  <si>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</si>
  <si>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</si>
  <si>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</si>
  <si>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</si>
  <si>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</si>
  <si>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</si>
  <si>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</si>
  <si>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</si>
  <si>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</si>
  <si>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</si>
  <si>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</si>
  <si>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</si>
  <si>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</si>
  <si>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</si>
  <si>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</si>
  <si>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</si>
  <si>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</si>
  <si>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</si>
  <si>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</si>
  <si>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</si>
  <si>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</si>
  <si>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</si>
  <si>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</si>
  <si>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</si>
  <si>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</si>
  <si>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</si>
  <si>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</si>
  <si>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</si>
  <si>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</si>
  <si>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</si>
  <si>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</si>
  <si>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</si>
  <si>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</si>
  <si>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</si>
  <si>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</si>
  <si>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</si>
  <si>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</si>
  <si>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</si>
  <si>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</si>
  <si>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</si>
  <si>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</si>
  <si>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</si>
  <si>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</si>
  <si>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</si>
  <si>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</si>
  <si>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</si>
  <si>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</si>
  <si>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</si>
  <si>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</si>
  <si>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</si>
  <si>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</si>
  <si>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</si>
  <si>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</si>
  <si>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</si>
  <si>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</si>
  <si>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</si>
  <si>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</si>
  <si>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</si>
  <si>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</si>
  <si>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</si>
  <si>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</si>
  <si>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</si>
  <si>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</si>
  <si>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</si>
  <si>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</si>
  <si>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</si>
  <si>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</si>
  <si>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</si>
  <si>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</si>
  <si>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</si>
  <si>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</si>
  <si>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</si>
  <si>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</si>
  <si>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</si>
  <si>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</si>
  <si>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</si>
  <si>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</si>
  <si>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</si>
  <si>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</si>
  <si>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</si>
  <si>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</si>
  <si>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</si>
  <si>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</si>
  <si>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</si>
  <si>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</si>
  <si>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</si>
  <si>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</si>
  <si>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</si>
  <si>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</si>
  <si>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</si>
  <si>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</si>
  <si>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</si>
  <si>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</si>
  <si>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</si>
  <si>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</si>
  <si>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</si>
  <si>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</si>
  <si>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</si>
  <si>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</si>
  <si>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</si>
  <si>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</si>
  <si>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</si>
  <si>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</si>
  <si>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</si>
  <si>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</si>
  <si>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</si>
  <si>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</si>
  <si>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</si>
  <si>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</si>
  <si>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</si>
  <si>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</si>
  <si>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</si>
  <si>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</si>
  <si>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</si>
  <si>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</si>
  <si>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</si>
  <si>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</si>
  <si>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</si>
  <si>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</si>
  <si>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</si>
  <si>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</si>
  <si>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</si>
  <si>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</si>
  <si>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</si>
  <si>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</si>
  <si>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</si>
  <si>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</si>
  <si>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</si>
  <si>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</si>
  <si>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</si>
  <si>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</si>
  <si>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</si>
  <si>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</si>
  <si>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</si>
  <si>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</si>
  <si>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</si>
  <si>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</si>
  <si>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</si>
  <si>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</si>
  <si>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</si>
  <si>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</si>
  <si>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</si>
  <si>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</si>
  <si>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</si>
  <si>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</si>
  <si>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</si>
  <si>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</si>
  <si>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</si>
  <si>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</si>
  <si>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</si>
  <si>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</si>
  <si>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</si>
  <si>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</si>
  <si>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</si>
  <si>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</si>
  <si>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</si>
  <si>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</si>
  <si>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</si>
  <si>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</si>
  <si>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</si>
  <si>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</si>
  <si>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</si>
  <si>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</si>
  <si>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</si>
  <si>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</si>
  <si>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</si>
  <si>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</si>
  <si>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</si>
  <si>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</si>
  <si>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</si>
  <si>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</si>
  <si>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</si>
  <si>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</si>
  <si>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</si>
  <si>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</si>
  <si>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</si>
  <si>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</si>
  <si>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</si>
  <si>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</si>
  <si>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</si>
  <si>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</si>
  <si>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</si>
  <si>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</si>
  <si>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</si>
  <si>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</si>
  <si>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</si>
  <si>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</si>
  <si>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</si>
  <si>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</si>
  <si>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</si>
  <si>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</si>
  <si>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</si>
  <si>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</si>
  <si>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</si>
  <si>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</si>
  <si>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</si>
  <si>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</si>
  <si>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</si>
  <si>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</si>
  <si>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</si>
  <si>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</si>
  <si>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</si>
  <si>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</si>
  <si>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</si>
  <si>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</si>
  <si>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</si>
  <si>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</si>
  <si>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</si>
  <si>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</si>
  <si>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</si>
  <si>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</si>
  <si>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</si>
  <si>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</si>
  <si>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</si>
  <si>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</si>
  <si>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</si>
  <si>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</si>
  <si>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</si>
  <si>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</si>
  <si>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</si>
  <si>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</si>
  <si>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</si>
  <si>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</si>
  <si>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</si>
  <si>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</si>
  <si>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</si>
  <si>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</si>
  <si>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</si>
  <si>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</si>
  <si>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</si>
  <si>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</si>
  <si>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</si>
  <si>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</si>
  <si>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</si>
  <si>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</si>
  <si>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</si>
  <si>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</si>
  <si>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</si>
  <si>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</si>
  <si>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</si>
  <si>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</si>
  <si>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</si>
  <si>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</si>
  <si>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</si>
  <si>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</si>
  <si>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</si>
  <si>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</si>
  <si>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</si>
  <si>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</si>
  <si>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</si>
  <si>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</si>
  <si>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</si>
  <si>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</si>
  <si>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</si>
  <si>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</si>
  <si>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</si>
  <si>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</si>
  <si>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</si>
  <si>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</si>
  <si>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</si>
  <si>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</si>
  <si>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</si>
  <si>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</si>
  <si>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</si>
  <si>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</si>
  <si>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</si>
  <si>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</si>
  <si>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</si>
  <si>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</si>
  <si>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</si>
  <si>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</si>
  <si>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</si>
  <si>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</si>
  <si>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</si>
  <si>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</si>
  <si>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</si>
  <si>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</si>
  <si>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</si>
  <si>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</si>
  <si>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</si>
  <si>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</si>
  <si>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</si>
  <si>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</si>
  <si>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</si>
  <si>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</si>
  <si>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</si>
  <si>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</si>
  <si>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</si>
  <si>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</si>
  <si>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</si>
  <si>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</si>
  <si>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</si>
  <si>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</si>
  <si>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</si>
  <si>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</si>
  <si>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</si>
  <si>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</si>
  <si>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</si>
  <si>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</si>
  <si>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</si>
  <si>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</si>
  <si>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</si>
  <si>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</si>
  <si>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</si>
  <si>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</si>
  <si>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</si>
  <si>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</si>
  <si>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</si>
  <si>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</si>
  <si>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</si>
  <si>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</si>
  <si>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</si>
  <si>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</si>
  <si>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</si>
  <si>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</si>
  <si>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</si>
  <si>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</si>
  <si>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</si>
  <si>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</si>
  <si>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</si>
  <si>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</si>
  <si>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</si>
  <si>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</si>
  <si>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</si>
  <si>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</si>
  <si>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</si>
  <si>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</si>
  <si>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</si>
  <si>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</si>
  <si>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</si>
  <si>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</si>
  <si>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</si>
  <si>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</si>
  <si>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</si>
  <si>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</si>
  <si>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</si>
  <si>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</si>
  <si>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</si>
  <si>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</si>
  <si>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</si>
  <si>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</si>
  <si>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</si>
  <si>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</si>
  <si>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</si>
  <si>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</si>
  <si>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</si>
  <si>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</si>
  <si>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</si>
  <si>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</si>
  <si>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</si>
  <si>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</si>
  <si>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</si>
  <si>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</si>
  <si>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</si>
  <si>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</si>
  <si>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</si>
  <si>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</si>
  <si>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</si>
  <si>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</si>
  <si>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</si>
  <si>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</si>
  <si>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</si>
  <si>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</si>
  <si>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</si>
  <si>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</si>
  <si>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</si>
  <si>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</si>
  <si>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</si>
  <si>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</si>
  <si>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</si>
  <si>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</si>
  <si>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</si>
  <si>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</si>
  <si>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</si>
  <si>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</si>
  <si>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</si>
  <si>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</si>
  <si>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</si>
  <si>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</si>
  <si>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</si>
  <si>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</si>
  <si>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</si>
  <si>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</si>
  <si>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</si>
  <si>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</si>
  <si>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</si>
  <si>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</si>
  <si>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</si>
  <si>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</si>
  <si>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</si>
  <si>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</si>
  <si>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</si>
  <si>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</si>
  <si>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</si>
  <si>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</si>
  <si>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</si>
  <si>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</si>
  <si>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</si>
  <si>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</si>
  <si>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</si>
  <si>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</si>
  <si>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</si>
  <si>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</si>
  <si>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</si>
  <si>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</si>
  <si>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</si>
  <si>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</si>
  <si>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</si>
  <si>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</si>
  <si>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</si>
  <si>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</si>
  <si>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</si>
  <si>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</si>
  <si>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</si>
  <si>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</si>
  <si>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</si>
  <si>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</si>
  <si>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</si>
  <si>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</si>
  <si>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</si>
  <si>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</si>
  <si>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</si>
  <si>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</si>
  <si>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</si>
  <si>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</si>
  <si>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</si>
  <si>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</si>
  <si>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</si>
  <si>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</si>
  <si>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</si>
  <si>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</si>
  <si>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</si>
  <si>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</si>
  <si>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</si>
  <si>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</si>
  <si>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</si>
  <si>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</si>
  <si>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</si>
  <si>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</si>
  <si>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</si>
  <si>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</si>
  <si>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</si>
  <si>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</si>
  <si>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</si>
  <si>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</si>
  <si>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</si>
  <si>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</si>
  <si>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</si>
  <si>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</si>
  <si>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</si>
  <si>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</si>
  <si>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</si>
  <si>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</si>
  <si>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</si>
  <si>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</si>
  <si>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</si>
  <si>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</si>
  <si>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</si>
  <si>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</si>
  <si>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</si>
  <si>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</si>
  <si>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</si>
  <si>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</si>
  <si>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</si>
  <si>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</si>
  <si>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</si>
  <si>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</si>
  <si>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</si>
  <si>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</si>
  <si>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</si>
  <si>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</si>
  <si>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</si>
  <si>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</si>
  <si>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</si>
  <si>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</si>
  <si>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</si>
  <si>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</si>
  <si>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</si>
  <si>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</si>
  <si>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</si>
  <si>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</si>
  <si>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</si>
  <si>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</si>
  <si>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</si>
  <si>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</si>
  <si>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</si>
  <si>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</si>
  <si>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</si>
  <si>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</si>
  <si>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</si>
  <si>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</si>
  <si>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</si>
  <si>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</si>
  <si>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</si>
  <si>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</si>
  <si>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</si>
  <si>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</si>
  <si>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</si>
  <si>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</si>
  <si>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</si>
  <si>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</si>
  <si>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</si>
  <si>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</si>
  <si>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</si>
  <si>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</si>
  <si>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</si>
  <si>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</si>
  <si>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</si>
  <si>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</si>
  <si>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</si>
  <si>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</si>
  <si>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</si>
  <si>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</si>
  <si>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</si>
  <si>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</si>
  <si>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</si>
  <si>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</si>
  <si>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</si>
  <si>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</si>
  <si>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</si>
  <si>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</si>
  <si>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</si>
  <si>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</si>
  <si>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</si>
  <si>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</si>
  <si>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</si>
  <si>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</si>
  <si>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</si>
  <si>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</si>
  <si>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</si>
  <si>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</si>
  <si>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</si>
  <si>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</si>
  <si>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</si>
  <si>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</si>
  <si>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</si>
  <si>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</si>
  <si>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</si>
  <si>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</si>
  <si>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</si>
  <si>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</si>
  <si>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</si>
  <si>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</si>
  <si>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</si>
  <si>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</si>
  <si>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</si>
  <si>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</si>
  <si>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</si>
  <si>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</si>
  <si>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</si>
  <si>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</si>
  <si>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</si>
  <si>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</si>
  <si>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</si>
  <si>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</si>
  <si>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</si>
  <si>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</si>
  <si>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</si>
  <si>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</si>
  <si>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</si>
  <si>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</si>
  <si>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</si>
  <si>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</si>
  <si>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</si>
  <si>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</si>
  <si>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</si>
  <si>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</si>
  <si>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</si>
  <si>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</si>
  <si>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</si>
  <si>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</si>
  <si>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</si>
  <si>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</si>
  <si>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</si>
  <si>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</si>
  <si>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</si>
  <si>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</si>
  <si>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</si>
  <si>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</si>
  <si>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</si>
  <si>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</si>
  <si>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</si>
  <si>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</si>
  <si>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</si>
  <si>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</si>
  <si>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</si>
  <si>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</si>
  <si>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</si>
  <si>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</si>
  <si>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</si>
  <si>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</si>
  <si>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</si>
  <si>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</si>
  <si>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</si>
  <si>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</si>
  <si>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</si>
  <si>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</si>
  <si>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</si>
  <si>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</si>
  <si>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</si>
  <si>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</si>
  <si>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</si>
  <si>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</si>
  <si>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</si>
  <si>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</si>
  <si>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</si>
  <si>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</si>
  <si>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</si>
  <si>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</si>
  <si>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</si>
  <si>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</si>
  <si>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</si>
  <si>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</si>
  <si>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</si>
  <si>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</si>
  <si>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</si>
  <si>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</si>
  <si>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</si>
  <si>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</si>
  <si>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</si>
  <si>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</si>
  <si>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</si>
  <si>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</si>
  <si>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</si>
  <si>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</si>
  <si>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</si>
  <si>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</si>
  <si>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</si>
  <si>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</si>
  <si>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</si>
  <si>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</si>
  <si>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</si>
  <si>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</si>
  <si>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</si>
  <si>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</si>
  <si>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</si>
  <si>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</si>
  <si>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</si>
  <si>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</si>
  <si>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</si>
  <si>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</si>
  <si>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</si>
  <si>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</si>
  <si>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</si>
  <si>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</si>
  <si>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</si>
  <si>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</si>
  <si>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</si>
  <si>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</si>
  <si>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</si>
  <si>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</si>
  <si>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</si>
  <si>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</si>
  <si>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</si>
  <si>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</si>
  <si>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</si>
  <si>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</si>
  <si>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</si>
  <si>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</si>
  <si>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</si>
  <si>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</si>
  <si>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</si>
  <si>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</si>
  <si>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</si>
  <si>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</si>
  <si>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</si>
  <si>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</si>
  <si>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</si>
  <si>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</si>
  <si>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</si>
  <si>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</si>
  <si>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</si>
  <si>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</si>
  <si>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</si>
  <si>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</si>
  <si>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</si>
  <si>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</si>
  <si>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</si>
  <si>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</si>
  <si>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</si>
  <si>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</si>
  <si>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</si>
  <si>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</si>
  <si>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</si>
  <si>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</si>
  <si>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</si>
  <si>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</si>
  <si>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</si>
  <si>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</si>
  <si>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</si>
  <si>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</si>
  <si>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</si>
  <si>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</si>
  <si>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</si>
  <si>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</si>
  <si>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</si>
  <si>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</si>
  <si>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</si>
  <si>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</si>
  <si>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</si>
  <si>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</si>
  <si>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</si>
  <si>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</si>
  <si>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</si>
  <si>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</si>
  <si>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</si>
  <si>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</si>
  <si>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</si>
  <si>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</si>
  <si>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</si>
  <si>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</si>
  <si>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</si>
  <si>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</si>
  <si>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</si>
  <si>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</si>
  <si>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</si>
  <si>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</si>
  <si>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</si>
  <si>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</si>
  <si>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</si>
  <si>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</si>
  <si>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</si>
  <si>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</si>
  <si>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</si>
  <si>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</si>
  <si>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</si>
  <si>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</si>
  <si>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</si>
  <si>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</si>
  <si>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</si>
  <si>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</si>
  <si>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</si>
  <si>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</si>
  <si>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</si>
  <si>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</si>
  <si>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</si>
  <si>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</si>
  <si>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</si>
  <si>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</si>
  <si>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</si>
  <si>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</si>
  <si>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</si>
  <si>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</si>
  <si>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</si>
  <si>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</si>
  <si>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</si>
  <si>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</si>
  <si>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</si>
  <si>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</si>
  <si>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</si>
  <si>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</si>
  <si>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</si>
  <si>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</si>
  <si>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</si>
  <si>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</si>
  <si>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</si>
  <si>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</si>
  <si>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</si>
  <si>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</si>
  <si>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</si>
  <si>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</si>
  <si>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</si>
  <si>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</si>
  <si>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</si>
  <si>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</si>
  <si>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</si>
  <si>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</si>
  <si>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</si>
  <si>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</si>
  <si>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</si>
  <si>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</si>
  <si>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</si>
  <si>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</si>
  <si>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</si>
  <si>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</si>
  <si>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</si>
  <si>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</si>
  <si>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</si>
  <si>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</si>
  <si>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</si>
  <si>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</si>
  <si>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</si>
  <si>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</si>
  <si>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</si>
  <si>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</si>
  <si>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</si>
  <si>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</si>
  <si>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</si>
  <si>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</si>
  <si>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</si>
  <si>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</si>
  <si>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</si>
  <si>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</si>
  <si>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</si>
  <si>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</si>
  <si>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</si>
  <si>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</si>
  <si>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</si>
  <si>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</si>
  <si>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</si>
  <si>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</si>
  <si>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</si>
  <si>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</si>
  <si>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</si>
  <si>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</si>
  <si>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</si>
  <si>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</si>
  <si>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</si>
  <si>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</si>
  <si>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</si>
  <si>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</si>
  <si>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</si>
  <si>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</si>
  <si>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</si>
  <si>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</si>
  <si>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</si>
  <si>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</si>
  <si>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</si>
  <si>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</si>
  <si>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</si>
  <si>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</si>
  <si>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</si>
  <si>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</si>
  <si>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</si>
  <si>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</si>
  <si>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</si>
  <si>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</si>
  <si>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</si>
  <si>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</si>
  <si>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</si>
  <si>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</si>
  <si>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</si>
  <si>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</si>
  <si>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</si>
  <si>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</si>
  <si>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</si>
  <si>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</si>
  <si>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</si>
  <si>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</si>
  <si>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</si>
  <si>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</si>
  <si>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</si>
  <si>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</si>
  <si>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</si>
  <si>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</si>
  <si>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</si>
  <si>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</si>
  <si>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</si>
  <si>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</si>
  <si>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</si>
  <si>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</si>
  <si>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</si>
  <si>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</si>
  <si>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</si>
  <si>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</si>
  <si>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</si>
  <si>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</si>
  <si>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</si>
  <si>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</si>
  <si>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</si>
  <si>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</si>
  <si>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</si>
  <si>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</si>
  <si>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</si>
  <si>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</si>
  <si>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</si>
  <si>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</si>
  <si>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</si>
  <si>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</si>
  <si>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</si>
  <si>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</si>
  <si>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</si>
  <si>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</si>
  <si>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</si>
  <si>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</si>
  <si>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</si>
  <si>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</si>
  <si>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</si>
  <si>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</si>
  <si>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</si>
  <si>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</si>
  <si>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</si>
  <si>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</si>
  <si>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</si>
  <si>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</si>
  <si>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</si>
  <si>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</si>
  <si>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</si>
  <si>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</si>
  <si>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</si>
  <si>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</si>
  <si>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</si>
  <si>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</si>
  <si>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</si>
  <si>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</si>
  <si>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</si>
  <si>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</si>
  <si>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</si>
  <si>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</si>
  <si>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</si>
  <si>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</si>
  <si>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</si>
  <si>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</si>
  <si>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</si>
  <si>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</si>
  <si>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</si>
  <si>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</si>
  <si>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</si>
  <si>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</si>
  <si>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</si>
  <si>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</si>
  <si>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</si>
  <si>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</si>
  <si>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</si>
  <si>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</si>
  <si>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</si>
  <si>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</si>
  <si>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</si>
  <si>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</si>
  <si>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</si>
  <si>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</si>
  <si>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</si>
  <si>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</si>
  <si>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</si>
  <si>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</si>
  <si>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</si>
  <si>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</si>
  <si>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</si>
  <si>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</si>
  <si>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</si>
  <si>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</si>
  <si>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</si>
  <si>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</si>
  <si>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</si>
  <si>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</si>
  <si>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</si>
  <si>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</si>
  <si>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</si>
  <si>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</si>
  <si>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</si>
  <si>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</si>
  <si>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</si>
  <si>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</si>
  <si>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</si>
  <si>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</si>
  <si>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</si>
  <si>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</si>
  <si>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</si>
  <si>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</si>
  <si>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</si>
  <si>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</si>
  <si>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</si>
  <si>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</si>
  <si>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</si>
  <si>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</si>
  <si>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</si>
  <si>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</si>
  <si>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</si>
  <si>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</si>
  <si>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</si>
  <si>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</si>
  <si>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</si>
  <si>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</si>
  <si>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</si>
  <si>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</si>
  <si>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</si>
  <si>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</si>
  <si>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</si>
  <si>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</si>
  <si>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</si>
  <si>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</si>
  <si>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</si>
  <si>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</si>
  <si>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</si>
  <si>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</si>
  <si>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</si>
  <si>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</si>
  <si>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</si>
  <si>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</si>
  <si>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</si>
  <si>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</si>
  <si>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</si>
  <si>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</si>
  <si>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</si>
  <si>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</si>
  <si>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</si>
  <si>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</si>
  <si>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</si>
  <si>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</si>
  <si>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</si>
  <si>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</si>
  <si>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</si>
  <si>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</si>
  <si>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</si>
  <si>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</si>
  <si>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</si>
  <si>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</si>
  <si>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</si>
  <si>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</si>
  <si>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</si>
  <si>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</si>
  <si>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</si>
  <si>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</si>
  <si>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</si>
  <si>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</si>
  <si>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</si>
  <si>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</si>
  <si>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</si>
  <si>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</si>
  <si>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</si>
  <si>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</si>
  <si>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</si>
  <si>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</si>
  <si>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</si>
  <si>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</si>
  <si>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</si>
  <si>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</si>
  <si>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</si>
  <si>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</si>
  <si>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</si>
  <si>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</si>
  <si>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</si>
  <si>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</si>
  <si>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</si>
  <si>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</si>
  <si>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</si>
  <si>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</si>
  <si>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</si>
  <si>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</si>
  <si>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</si>
  <si>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</si>
  <si>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</si>
  <si>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</si>
  <si>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</si>
  <si>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</si>
  <si>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</si>
  <si>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</si>
  <si>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</si>
  <si>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</si>
  <si>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</si>
  <si>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</si>
  <si>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</si>
  <si>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</si>
  <si>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</si>
  <si>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</si>
  <si>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</si>
  <si>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</si>
  <si>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</si>
  <si>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</si>
  <si>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</si>
  <si>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</si>
  <si>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</si>
  <si>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</si>
  <si>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</si>
  <si>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</si>
  <si>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</si>
  <si>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</si>
  <si>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</si>
  <si>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</si>
  <si>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</si>
  <si>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</si>
  <si>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</si>
  <si>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</si>
  <si>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</si>
  <si>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</si>
  <si>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</si>
  <si>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</si>
  <si>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</si>
  <si>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</si>
  <si>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</si>
  <si>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</si>
  <si>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</si>
  <si>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</si>
  <si>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</si>
  <si>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</si>
  <si>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</si>
  <si>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</si>
  <si>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</si>
  <si>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</si>
  <si>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</si>
  <si>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</si>
  <si>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</si>
  <si>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</si>
  <si>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</si>
  <si>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</si>
  <si>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</si>
  <si>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</si>
  <si>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</si>
  <si>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</si>
  <si>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</si>
  <si>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</si>
  <si>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</si>
  <si>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</si>
  <si>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</si>
  <si>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</si>
  <si>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</si>
  <si>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</si>
  <si>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</si>
  <si>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</si>
  <si>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</si>
  <si>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</si>
  <si>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</si>
  <si>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</si>
  <si>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</si>
  <si>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</si>
  <si>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</si>
  <si>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</si>
  <si>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</si>
  <si>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</si>
  <si>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</si>
  <si>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</si>
  <si>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</si>
  <si>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</si>
  <si>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</si>
  <si>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</si>
  <si>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</si>
  <si>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</si>
  <si>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</si>
  <si>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</si>
  <si>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</si>
  <si>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</si>
  <si>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</si>
  <si>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</si>
  <si>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</si>
  <si>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</si>
  <si>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</si>
  <si>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</si>
  <si>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</si>
  <si>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</si>
  <si>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</si>
  <si>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</si>
  <si>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</si>
  <si>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</si>
  <si>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</si>
  <si>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</si>
  <si>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</si>
  <si>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</si>
  <si>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</si>
  <si>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</si>
  <si>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</si>
  <si>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</si>
  <si>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</si>
  <si>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</si>
  <si>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</si>
  <si>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</si>
  <si>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</si>
  <si>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</si>
  <si>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</si>
  <si>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</si>
  <si>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</si>
  <si>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</si>
  <si>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</si>
  <si>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</si>
  <si>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</si>
  <si>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</si>
  <si>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</si>
  <si>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</si>
  <si>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</si>
  <si>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</si>
  <si>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</si>
  <si>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</si>
  <si>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</si>
  <si>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</si>
  <si>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</si>
  <si>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</si>
  <si>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</si>
  <si>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</si>
  <si>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</si>
  <si>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</si>
  <si>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</si>
  <si>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</si>
  <si>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</si>
  <si>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</si>
  <si>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</si>
  <si>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</si>
  <si>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</si>
  <si>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</si>
  <si>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</si>
  <si>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</si>
  <si>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</si>
  <si>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</si>
  <si>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</si>
  <si>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</si>
  <si>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</si>
  <si>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</si>
  <si>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</si>
  <si>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</si>
  <si>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</si>
  <si>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</si>
  <si>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</si>
  <si>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</si>
  <si>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</si>
  <si>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</si>
  <si>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</si>
  <si>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</si>
  <si>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</si>
  <si>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</si>
  <si>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</si>
  <si>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</si>
  <si>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</si>
  <si>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</si>
  <si>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</si>
  <si>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</si>
  <si>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</si>
  <si>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</si>
  <si>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</si>
  <si>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</si>
  <si>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</si>
  <si>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</si>
  <si>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</si>
  <si>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</si>
  <si>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</si>
  <si>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</si>
  <si>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</si>
  <si>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</si>
  <si>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</si>
  <si>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</si>
  <si>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</si>
  <si>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</si>
  <si>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</si>
  <si>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</si>
  <si>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</si>
  <si>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</si>
  <si>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</si>
  <si>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</si>
  <si>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</si>
  <si>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</si>
  <si>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</si>
  <si>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</si>
  <si>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</si>
  <si>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</si>
  <si>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</si>
  <si>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</si>
  <si>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</si>
  <si>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</si>
  <si>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</si>
  <si>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</si>
  <si>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</si>
  <si>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</si>
  <si>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</si>
  <si>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</si>
  <si>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</si>
  <si>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</si>
  <si>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</si>
  <si>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</si>
  <si>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</si>
  <si>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</si>
  <si>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</si>
  <si>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</si>
  <si>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</si>
  <si>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</si>
  <si>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</si>
  <si>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</si>
  <si>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</si>
  <si>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</si>
  <si>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</si>
  <si>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</si>
  <si>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</si>
  <si>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</si>
  <si>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</si>
  <si>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</si>
  <si>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</si>
  <si>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</si>
  <si>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</si>
  <si>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</si>
  <si>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</si>
  <si>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</si>
  <si>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</si>
  <si>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</si>
  <si>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</si>
  <si>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</si>
  <si>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</si>
  <si>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</si>
  <si>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</si>
  <si>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</si>
  <si>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</si>
  <si>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</si>
  <si>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</si>
  <si>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</si>
  <si>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</si>
  <si>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</si>
  <si>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</si>
  <si>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</si>
  <si>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</si>
  <si>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</si>
  <si>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</si>
  <si>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</si>
  <si>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</si>
  <si>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</si>
  <si>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</si>
  <si>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</si>
  <si>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</si>
  <si>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</si>
  <si>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</si>
  <si>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</si>
  <si>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</si>
  <si>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</si>
  <si>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</si>
  <si>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</si>
  <si>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</si>
  <si>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</si>
  <si>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</si>
  <si>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</si>
  <si>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</si>
  <si>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</si>
  <si>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</si>
  <si>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</si>
  <si>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</si>
  <si>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</si>
  <si>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</si>
  <si>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</si>
  <si>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</si>
  <si>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</si>
  <si>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</si>
  <si>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</si>
  <si>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</si>
  <si>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</si>
  <si>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</si>
  <si>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</si>
  <si>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</si>
  <si>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</si>
  <si>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</si>
  <si>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</si>
  <si>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</si>
  <si>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</si>
  <si>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</si>
  <si>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</si>
  <si>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</si>
  <si>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</si>
  <si>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</si>
  <si>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</si>
  <si>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</si>
  <si>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</si>
  <si>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</si>
  <si>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</si>
  <si>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</si>
  <si>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</si>
  <si>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</si>
  <si>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</si>
  <si>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</si>
  <si>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</si>
  <si>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</si>
  <si>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</si>
  <si>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</si>
  <si>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</si>
  <si>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</si>
  <si>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</si>
  <si>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</si>
  <si>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</si>
  <si>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</si>
  <si>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</si>
  <si>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</si>
  <si>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</si>
  <si>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</si>
  <si>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</si>
  <si>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</si>
  <si>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</si>
  <si>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</si>
  <si>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</si>
  <si>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</si>
  <si>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</si>
  <si>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</si>
  <si>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</si>
  <si>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</si>
  <si>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</si>
  <si>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</si>
  <si>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</si>
  <si>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</si>
  <si>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</si>
  <si>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</si>
  <si>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</si>
  <si>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</si>
  <si>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</si>
  <si>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</si>
  <si>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</si>
  <si>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</si>
  <si>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</si>
  <si>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</si>
  <si>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</si>
  <si>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</si>
  <si>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</si>
  <si>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</si>
  <si>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</si>
  <si>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</si>
  <si>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</si>
  <si>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</si>
  <si>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</si>
  <si>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</si>
  <si>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</si>
  <si>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</si>
  <si>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</si>
  <si>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</si>
  <si>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</si>
  <si>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</si>
  <si>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</si>
  <si>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</si>
  <si>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</si>
  <si>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</si>
  <si>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</si>
  <si>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</si>
  <si>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</si>
  <si>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</si>
  <si>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</si>
  <si>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</si>
  <si>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</si>
  <si>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</si>
  <si>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</si>
  <si>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</si>
  <si>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</si>
  <si>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</si>
  <si>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</si>
  <si>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</si>
  <si>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</si>
  <si>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</si>
  <si>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</si>
  <si>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</si>
  <si>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</si>
  <si>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</si>
  <si>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</si>
  <si>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</si>
  <si>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</si>
  <si>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</si>
  <si>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</si>
  <si>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</si>
  <si>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</si>
  <si>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</si>
  <si>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</si>
  <si>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</si>
  <si>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</si>
  <si>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</si>
  <si>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</si>
  <si>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</si>
  <si>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</si>
  <si>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</si>
  <si>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</si>
  <si>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</si>
  <si>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</si>
  <si>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</si>
  <si>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</si>
  <si>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</si>
  <si>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</si>
  <si>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</si>
  <si>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</si>
  <si>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</si>
  <si>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</si>
  <si>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</si>
  <si>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</si>
  <si>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</si>
  <si>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</si>
  <si>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</si>
  <si>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</si>
  <si>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</si>
  <si>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</si>
  <si>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</si>
  <si>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</si>
  <si>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</si>
  <si>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</si>
  <si>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</si>
  <si>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</si>
  <si>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</si>
  <si>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</si>
  <si>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</si>
  <si>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</si>
  <si>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</si>
  <si>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</si>
  <si>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</si>
  <si>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</si>
  <si>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</si>
  <si>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</si>
  <si>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</si>
  <si>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</si>
  <si>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</si>
  <si>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</si>
  <si>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</si>
  <si>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</si>
  <si>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</si>
  <si>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</si>
  <si>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</si>
  <si>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</si>
  <si>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</si>
  <si>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</si>
  <si>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</si>
  <si>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</si>
  <si>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</si>
  <si>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</si>
  <si>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</si>
  <si>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</si>
  <si>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</si>
  <si>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</si>
  <si>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</si>
  <si>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</si>
  <si>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</si>
  <si>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</si>
  <si>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</si>
  <si>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</si>
  <si>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</si>
  <si>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</si>
  <si>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</si>
  <si>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</si>
  <si>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</si>
  <si>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</si>
  <si>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</si>
  <si>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</si>
  <si>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</si>
  <si>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</si>
  <si>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</si>
  <si>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</si>
  <si>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</si>
  <si>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</si>
  <si>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</si>
  <si>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</si>
  <si>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</si>
  <si>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</si>
  <si>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</si>
  <si>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</si>
  <si>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</si>
  <si>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</si>
  <si>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</si>
  <si>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</si>
  <si>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</si>
  <si>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</si>
  <si>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</si>
  <si>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</si>
  <si>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</si>
  <si>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</si>
  <si>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</si>
  <si>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</si>
  <si>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</si>
  <si>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</si>
  <si>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</si>
  <si>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</si>
  <si>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</si>
  <si>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</si>
  <si>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</si>
  <si>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</si>
  <si>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</si>
  <si>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</si>
  <si>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</si>
  <si>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</si>
  <si>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</si>
  <si>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</si>
  <si>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</si>
  <si>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</si>
  <si>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</si>
  <si>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</si>
  <si>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</si>
  <si>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</si>
  <si>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</si>
  <si>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</si>
  <si>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</si>
  <si>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</si>
  <si>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</si>
  <si>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</si>
  <si>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</si>
  <si>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</si>
  <si>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</si>
  <si>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</si>
  <si>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</si>
  <si>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</si>
  <si>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</si>
  <si>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</si>
  <si>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</si>
  <si>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</si>
  <si>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</si>
  <si>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</si>
  <si>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</si>
  <si>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</si>
  <si>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</si>
  <si>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</si>
  <si>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</si>
  <si>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</si>
  <si>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</si>
  <si>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</si>
  <si>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</si>
  <si>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</si>
  <si>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</si>
  <si>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</si>
  <si>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</si>
  <si>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</si>
  <si>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</si>
  <si>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</si>
  <si>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</si>
  <si>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</si>
  <si>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</si>
  <si>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</si>
  <si>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</si>
  <si>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</si>
  <si>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</si>
  <si>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</si>
  <si>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</si>
  <si>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</si>
  <si>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</si>
  <si>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</si>
  <si>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</si>
  <si>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</si>
  <si>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</si>
  <si>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</si>
  <si>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</si>
  <si>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</si>
  <si>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</si>
  <si>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</si>
  <si>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</si>
  <si>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</si>
  <si>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</si>
  <si>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</si>
  <si>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</si>
  <si>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</si>
  <si>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</si>
  <si>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</si>
  <si>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</si>
  <si>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</si>
  <si>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</si>
  <si>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</si>
  <si>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</si>
  <si>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</si>
  <si>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</si>
  <si>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</si>
  <si>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</si>
  <si>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</si>
  <si>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</si>
  <si>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</si>
  <si>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</si>
  <si>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</si>
  <si>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</si>
  <si>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</si>
  <si>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</si>
  <si>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</si>
  <si>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</si>
  <si>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</si>
  <si>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</si>
  <si>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</si>
  <si>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</si>
  <si>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</si>
  <si>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</si>
  <si>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</si>
  <si>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</si>
  <si>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</si>
  <si>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</si>
  <si>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</si>
  <si>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</si>
  <si>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</si>
  <si>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</si>
  <si>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</si>
  <si>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</si>
  <si>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</si>
  <si>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</si>
  <si>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</si>
  <si>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</si>
  <si>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</si>
  <si>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</si>
  <si>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</si>
  <si>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</si>
  <si>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</si>
  <si>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</si>
  <si>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</si>
  <si>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</si>
  <si>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</si>
  <si>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</si>
  <si>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</si>
  <si>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</si>
  <si>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</si>
  <si>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</si>
  <si>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</si>
  <si>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</si>
  <si>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</si>
  <si>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</si>
  <si>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</si>
  <si>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</si>
  <si>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</si>
  <si>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</si>
  <si>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</si>
  <si>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</si>
  <si>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</si>
  <si>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</si>
  <si>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</si>
  <si>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</si>
  <si>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</si>
  <si>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</si>
  <si>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</si>
  <si>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</si>
  <si>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</si>
  <si>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</si>
  <si>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</si>
  <si>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</si>
  <si>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</si>
  <si>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</si>
  <si>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</si>
  <si>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</si>
  <si>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</si>
  <si>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</si>
  <si>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</si>
  <si>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</si>
  <si>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</si>
  <si>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</si>
  <si>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</si>
  <si>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</si>
  <si>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</si>
  <si>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</si>
  <si>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</si>
  <si>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</si>
  <si>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</si>
  <si>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</si>
  <si>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</si>
  <si>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</si>
  <si>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</si>
  <si>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</si>
  <si>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</si>
  <si>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</si>
  <si>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</si>
  <si>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</si>
  <si>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</si>
  <si>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</si>
  <si>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</si>
  <si>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</si>
  <si>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</si>
  <si>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</si>
  <si>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</si>
  <si>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</si>
  <si>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</si>
  <si>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</si>
  <si>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</si>
  <si>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</si>
  <si>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</si>
  <si>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</si>
  <si>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</si>
  <si>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</si>
  <si>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</si>
  <si>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</si>
  <si>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</si>
  <si>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</si>
  <si>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</si>
  <si>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</si>
  <si>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</si>
  <si>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</si>
  <si>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</si>
  <si>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</si>
  <si>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</si>
  <si>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</si>
  <si>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</si>
  <si>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</si>
  <si>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</si>
  <si>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</si>
  <si>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</si>
  <si>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</si>
  <si>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</si>
  <si>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</si>
  <si>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</si>
  <si>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</si>
  <si>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</si>
  <si>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</si>
  <si>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</si>
  <si>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</si>
  <si>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</si>
  <si>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</si>
  <si>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</si>
  <si>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</si>
  <si>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</si>
  <si>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</si>
  <si>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</si>
  <si>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</si>
  <si>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</si>
  <si>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</si>
  <si>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</si>
  <si>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</si>
  <si>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</si>
  <si>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</si>
  <si>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</si>
  <si>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</si>
  <si>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</si>
  <si>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</si>
  <si>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</si>
  <si>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</si>
  <si>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</si>
  <si>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</si>
  <si>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</si>
  <si>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</si>
  <si>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</si>
  <si>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</si>
  <si>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</si>
  <si>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</si>
  <si>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</si>
  <si>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</si>
  <si>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</si>
  <si>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</si>
  <si>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</si>
  <si>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</si>
  <si>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</si>
  <si>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</si>
  <si>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</si>
  <si>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</si>
  <si>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</si>
  <si>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</si>
  <si>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</si>
  <si>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</si>
  <si>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</si>
  <si>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</si>
  <si>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</si>
  <si>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</si>
  <si>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</si>
  <si>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</si>
  <si>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</si>
  <si>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</si>
  <si>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</si>
  <si>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</si>
  <si>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</si>
  <si>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</si>
  <si>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</si>
  <si>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</si>
  <si>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</si>
  <si>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</si>
  <si>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</si>
  <si>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</si>
  <si>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</si>
  <si>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</si>
  <si>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</si>
  <si>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</si>
  <si>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</si>
  <si>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</si>
  <si>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</si>
  <si>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</si>
  <si>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</si>
  <si>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</si>
  <si>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</si>
  <si>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</si>
  <si>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</si>
  <si>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</si>
  <si>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</si>
  <si>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</si>
  <si>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</si>
  <si>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</si>
  <si>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</si>
  <si>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</si>
  <si>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</si>
  <si>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</si>
  <si>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</si>
  <si>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</si>
  <si>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</si>
  <si>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</si>
  <si>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</si>
  <si>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</si>
  <si>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</si>
  <si>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</si>
  <si>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</si>
  <si>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</si>
  <si>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</si>
  <si>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</si>
  <si>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</si>
  <si>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</si>
  <si>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</si>
  <si>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</si>
  <si>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</si>
  <si>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</si>
  <si>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</si>
  <si>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</si>
  <si>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</si>
  <si>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</si>
  <si>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</si>
  <si>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</si>
  <si>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</si>
  <si>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</si>
  <si>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</si>
  <si>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</si>
  <si>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</si>
  <si>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</si>
  <si>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</si>
  <si>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</si>
  <si>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</si>
  <si>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</si>
  <si>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</si>
  <si>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</si>
  <si>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</si>
  <si>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</si>
  <si>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</si>
  <si>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</si>
  <si>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</si>
  <si>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</si>
  <si>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</si>
  <si>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</si>
  <si>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</si>
  <si>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</si>
  <si>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</si>
  <si>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</si>
  <si>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</si>
  <si>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</si>
  <si>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</si>
  <si>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</si>
  <si>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</si>
  <si>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</si>
  <si>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</si>
  <si>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</si>
  <si>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</si>
  <si>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</si>
  <si>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</si>
  <si>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</si>
  <si>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</si>
  <si>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</si>
  <si>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</si>
  <si>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</si>
  <si>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</si>
  <si>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</si>
  <si>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</si>
  <si>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</si>
  <si>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</si>
  <si>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</si>
  <si>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</si>
  <si>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</si>
  <si>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</si>
  <si>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</si>
  <si>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</si>
  <si>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</si>
  <si>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</si>
  <si>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</si>
  <si>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</si>
  <si>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</si>
  <si>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</si>
  <si>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</si>
  <si>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</si>
  <si>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</si>
  <si>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</si>
  <si>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</si>
  <si>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</si>
  <si>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</si>
  <si>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</si>
  <si>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</si>
  <si>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</si>
  <si>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</si>
  <si>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</si>
  <si>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</si>
  <si>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</si>
  <si>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</si>
  <si>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</si>
  <si>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</si>
  <si>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</si>
  <si>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</si>
  <si>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</si>
  <si>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</si>
  <si>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</si>
  <si>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</si>
  <si>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</si>
  <si>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</si>
  <si>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</si>
  <si>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</si>
  <si>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</si>
  <si>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</si>
  <si>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</si>
  <si>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</si>
  <si>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</si>
  <si>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</si>
  <si>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</si>
  <si>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</si>
  <si>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</si>
  <si>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</si>
  <si>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</si>
  <si>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</si>
  <si>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</si>
  <si>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</si>
  <si>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</si>
  <si>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</si>
  <si>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</si>
  <si>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</si>
  <si>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</si>
  <si>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</si>
  <si>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</si>
  <si>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</si>
  <si>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</si>
  <si>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</si>
  <si>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</si>
  <si>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</si>
  <si>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</si>
  <si>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</si>
  <si>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</si>
  <si>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</si>
  <si>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</si>
  <si>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</si>
  <si>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</si>
  <si>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</si>
  <si>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</si>
  <si>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</si>
  <si>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</si>
  <si>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</si>
  <si>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</si>
  <si>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</si>
  <si>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</si>
  <si>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</si>
  <si>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</si>
  <si>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</si>
  <si>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</si>
  <si>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</si>
  <si>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</si>
  <si>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</si>
  <si>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</si>
  <si>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</si>
  <si>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</si>
  <si>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</si>
  <si>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</si>
  <si>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</si>
  <si>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</si>
  <si>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</si>
  <si>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</si>
  <si>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</si>
  <si>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</si>
  <si>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</si>
  <si>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</si>
  <si>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</si>
  <si>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</si>
  <si>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</si>
  <si>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</si>
  <si>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</si>
  <si>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</si>
  <si>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</si>
  <si>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</si>
  <si>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</si>
  <si>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</si>
  <si>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</si>
  <si>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</si>
  <si>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</si>
  <si>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</si>
  <si>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</si>
  <si>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</si>
  <si>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</si>
  <si>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</si>
  <si>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</si>
  <si>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</si>
  <si>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</si>
  <si>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</si>
  <si>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</si>
  <si>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</si>
  <si>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</si>
  <si>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</si>
  <si>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</si>
  <si>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</si>
  <si>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</si>
  <si>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</si>
  <si>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</si>
  <si>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</si>
  <si>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</si>
  <si>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</si>
  <si>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</si>
  <si>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</si>
  <si>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</si>
  <si>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</si>
  <si>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</si>
  <si>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</si>
  <si>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</si>
  <si>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</si>
  <si>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</si>
  <si>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</si>
  <si>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</si>
  <si>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</si>
  <si>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</si>
  <si>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</si>
  <si>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</si>
  <si>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</si>
  <si>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</si>
  <si>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</si>
  <si>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</si>
  <si>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</si>
  <si>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</si>
  <si>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</si>
  <si>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</si>
  <si>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</si>
  <si>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</si>
  <si>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</si>
  <si>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</si>
  <si>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</si>
  <si>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</si>
  <si>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</si>
  <si>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</si>
  <si>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</si>
  <si>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</si>
  <si>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</si>
  <si>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</si>
  <si>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</si>
  <si>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</si>
  <si>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</si>
  <si>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</si>
  <si>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</si>
  <si>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</si>
  <si>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</si>
  <si>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</si>
  <si>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</si>
  <si>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</si>
  <si>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</si>
  <si>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</si>
  <si>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</si>
  <si>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</si>
  <si>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</si>
  <si>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</si>
  <si>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</si>
  <si>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</si>
  <si>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</si>
  <si>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</si>
  <si>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</si>
  <si>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</si>
  <si>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</si>
  <si>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</si>
  <si>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</si>
  <si>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</si>
  <si>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</si>
  <si>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</si>
  <si>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</si>
  <si>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</si>
  <si>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</si>
  <si>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</si>
  <si>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</si>
  <si>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</si>
  <si>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</si>
  <si>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</si>
  <si>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</si>
  <si>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</si>
  <si>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</si>
  <si>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</si>
  <si>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</si>
  <si>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</si>
  <si>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</si>
  <si>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</si>
  <si>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</si>
  <si>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</si>
  <si>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</si>
  <si>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</si>
  <si>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</si>
  <si>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</si>
  <si>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</si>
  <si>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</si>
  <si>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</si>
  <si>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</si>
  <si>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</si>
  <si>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</si>
  <si>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</si>
  <si>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</si>
  <si>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</si>
  <si>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</si>
  <si>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</si>
  <si>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</si>
  <si>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</si>
  <si>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</si>
  <si>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</si>
  <si>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</si>
  <si>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</si>
  <si>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</si>
  <si>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</si>
  <si>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</si>
  <si>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</si>
  <si>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</si>
  <si>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</si>
  <si>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</si>
  <si>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</si>
  <si>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</si>
  <si>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</si>
  <si>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</si>
  <si>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</si>
  <si>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</si>
  <si>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</si>
  <si>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</si>
  <si>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</si>
  <si>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</si>
  <si>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</si>
  <si>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</si>
  <si>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</si>
  <si>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</si>
  <si>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</si>
  <si>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</si>
  <si>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</si>
  <si>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</si>
  <si>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</si>
  <si>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</si>
  <si>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</si>
  <si>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</si>
  <si>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</si>
  <si>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</si>
  <si>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</si>
  <si>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</si>
  <si>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</si>
  <si>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</si>
  <si>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</si>
  <si>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</si>
  <si>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</si>
  <si>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</si>
  <si>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</si>
  <si>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</si>
  <si>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</si>
  <si>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</si>
  <si>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</si>
  <si>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</si>
  <si>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</si>
  <si>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</si>
  <si>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</si>
  <si>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</si>
  <si>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</si>
  <si>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</si>
  <si>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</si>
  <si>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</si>
  <si>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</si>
  <si>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</si>
  <si>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</si>
  <si>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</si>
  <si>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</si>
  <si>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</si>
  <si>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</si>
  <si>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</si>
  <si>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</si>
  <si>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</si>
  <si>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</si>
  <si>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</si>
  <si>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</si>
  <si>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</si>
  <si>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</si>
  <si>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</si>
  <si>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</si>
  <si>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</si>
  <si>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</si>
  <si>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</si>
  <si>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</si>
  <si>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</si>
  <si>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</si>
  <si>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</si>
  <si>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</si>
  <si>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</si>
  <si>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</si>
  <si>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</si>
  <si>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</si>
  <si>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</si>
  <si>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</si>
  <si>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</si>
  <si>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</si>
  <si>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</si>
  <si>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</si>
  <si>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</si>
  <si>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</si>
  <si>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</si>
  <si>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</si>
  <si>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</si>
  <si>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</si>
  <si>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</si>
  <si>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</si>
  <si>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</si>
  <si>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</si>
  <si>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</si>
  <si>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</si>
  <si>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</si>
  <si>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</si>
  <si>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</si>
  <si>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</si>
  <si>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</si>
  <si>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</si>
  <si>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</si>
  <si>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</si>
  <si>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</si>
  <si>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</si>
  <si>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</si>
  <si>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</si>
  <si>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</si>
  <si>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</si>
  <si>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</si>
  <si>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</si>
  <si>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</si>
  <si>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</si>
  <si>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</si>
  <si>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</si>
  <si>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</si>
  <si>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</si>
  <si>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</si>
  <si>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</si>
  <si>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</si>
  <si>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</si>
  <si>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</si>
  <si>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</si>
  <si>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</si>
  <si>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</si>
  <si>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</si>
  <si>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</si>
  <si>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</si>
  <si>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</si>
  <si>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</si>
  <si>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</si>
  <si>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</si>
  <si>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</si>
  <si>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</si>
  <si>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</si>
  <si>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</si>
  <si>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</si>
  <si>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</si>
  <si>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</si>
  <si>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</si>
  <si>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</si>
  <si>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</si>
  <si>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</si>
  <si>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</si>
  <si>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</si>
  <si>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</si>
  <si>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</si>
  <si>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</si>
  <si>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</si>
  <si>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</si>
  <si>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</si>
  <si>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</si>
  <si>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</si>
  <si>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</si>
  <si>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</si>
  <si>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</si>
  <si>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</si>
  <si>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</si>
  <si>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</si>
  <si>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</si>
  <si>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</si>
  <si>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</si>
  <si>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</si>
  <si>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</si>
  <si>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</si>
  <si>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</si>
  <si>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</si>
  <si>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</si>
  <si>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</si>
  <si>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</si>
  <si>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</si>
  <si>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</si>
  <si>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</si>
  <si>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</si>
  <si>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</si>
  <si>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</si>
  <si>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</si>
  <si>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</si>
  <si>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</si>
  <si>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</si>
  <si>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</si>
  <si>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</si>
  <si>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</si>
  <si>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</si>
  <si>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</si>
  <si>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</si>
  <si>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</si>
  <si>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</si>
  <si>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</si>
  <si>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</si>
  <si>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</si>
  <si>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</si>
  <si>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</si>
  <si>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</si>
  <si>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</si>
  <si>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</si>
  <si>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</si>
  <si>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</si>
  <si>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</si>
  <si>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</si>
  <si>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</si>
  <si>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</si>
  <si>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</si>
  <si>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</si>
  <si>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</si>
  <si>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</si>
  <si>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</si>
  <si>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</si>
  <si>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</si>
  <si>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</si>
  <si>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</si>
  <si>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</si>
  <si>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</si>
  <si>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</si>
  <si>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</si>
  <si>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</si>
  <si>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</si>
  <si>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</si>
  <si>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</si>
  <si>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</si>
  <si>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</si>
  <si>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</si>
  <si>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</si>
  <si>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</si>
  <si>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</si>
  <si>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</si>
  <si>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</si>
  <si>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</si>
  <si>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</si>
  <si>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</si>
  <si>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</si>
  <si>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</si>
  <si>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</si>
  <si>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</si>
  <si>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</si>
  <si>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</si>
  <si>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</si>
  <si>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</si>
  <si>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</si>
  <si>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</si>
  <si>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</si>
  <si>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</si>
  <si>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</si>
  <si>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</si>
  <si>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</si>
  <si>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</si>
  <si>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</si>
  <si>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</si>
  <si>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</si>
  <si>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</si>
  <si>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</si>
  <si>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</si>
  <si>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</si>
  <si>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</si>
  <si>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</si>
  <si>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</si>
  <si>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</si>
  <si>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</si>
  <si>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</si>
  <si>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</si>
  <si>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</si>
  <si>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</si>
  <si>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</si>
  <si>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</si>
  <si>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</si>
  <si>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</si>
  <si>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</si>
  <si>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</si>
  <si>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</si>
  <si>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</si>
  <si>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</si>
  <si>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</si>
  <si>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</si>
  <si>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</si>
  <si>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</si>
  <si>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</si>
  <si>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</si>
  <si>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</si>
  <si>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</si>
  <si>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</si>
  <si>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</si>
  <si>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</si>
  <si>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</si>
  <si>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</si>
  <si>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</si>
  <si>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</si>
  <si>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</si>
  <si>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</si>
  <si>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</si>
  <si>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</si>
  <si>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</si>
  <si>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</si>
  <si>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</si>
  <si>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</si>
  <si>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</si>
  <si>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</si>
  <si>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</si>
  <si>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</si>
  <si>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</si>
  <si>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</si>
  <si>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</si>
  <si>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</si>
  <si>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</si>
  <si>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</si>
  <si>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</si>
  <si>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</si>
  <si>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</si>
  <si>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</si>
  <si>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</si>
  <si>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</si>
  <si>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</si>
  <si>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</si>
  <si>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</si>
  <si>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</si>
  <si>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</si>
  <si>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</si>
  <si>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</si>
  <si>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</si>
  <si>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</si>
  <si>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</si>
  <si>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</si>
  <si>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</si>
  <si>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</si>
  <si>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</si>
  <si>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</si>
  <si>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</si>
  <si>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</si>
  <si>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</si>
  <si>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</si>
  <si>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</si>
  <si>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</si>
  <si>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</si>
  <si>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</si>
  <si>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</si>
  <si>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</si>
  <si>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</si>
  <si>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</si>
  <si>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</si>
  <si>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</si>
  <si>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</si>
  <si>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</si>
  <si>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</si>
  <si>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</si>
  <si>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</si>
  <si>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</si>
  <si>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</si>
  <si>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</si>
  <si>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</si>
  <si>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</si>
  <si>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</si>
  <si>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</si>
  <si>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</si>
  <si>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</si>
  <si>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</si>
  <si>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</si>
  <si>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</si>
  <si>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</si>
  <si>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</si>
  <si>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</si>
  <si>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</si>
  <si>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</si>
  <si>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</si>
  <si>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</si>
  <si>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</si>
  <si>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</si>
  <si>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</si>
  <si>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</si>
  <si>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</si>
  <si>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</si>
  <si>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</si>
  <si>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</si>
  <si>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</si>
  <si>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</si>
  <si>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</si>
  <si>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</si>
  <si>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</si>
  <si>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</si>
  <si>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</si>
  <si>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</si>
  <si>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</si>
  <si>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</si>
  <si>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</si>
  <si>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</si>
  <si>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</si>
  <si>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</si>
  <si>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</si>
  <si>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</si>
  <si>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</si>
  <si>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</si>
  <si>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</si>
  <si>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</si>
  <si>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</si>
  <si>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</si>
  <si>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</si>
  <si>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</si>
  <si>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</si>
  <si>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</si>
  <si>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</si>
  <si>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</si>
  <si>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</si>
  <si>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</si>
  <si>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</si>
  <si>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</si>
  <si>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</si>
  <si>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</si>
  <si>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</si>
  <si>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</si>
  <si>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</si>
  <si>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</si>
  <si>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</si>
  <si>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</si>
  <si>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</si>
  <si>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</si>
  <si>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</si>
  <si>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</si>
  <si>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</si>
  <si>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</si>
  <si>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</si>
  <si>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</si>
  <si>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</si>
  <si>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</si>
  <si>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</si>
  <si>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</si>
  <si>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</si>
  <si>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</si>
  <si>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</si>
  <si>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</si>
  <si>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</si>
  <si>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</si>
  <si>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</si>
  <si>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</si>
  <si>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</si>
  <si>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</si>
  <si>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</si>
  <si>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</si>
  <si>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</si>
  <si>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</si>
  <si>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</si>
  <si>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</si>
  <si>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</si>
  <si>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</si>
  <si>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</si>
  <si>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</si>
  <si>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</si>
  <si>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</si>
  <si>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</si>
  <si>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</si>
  <si>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</si>
  <si>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</si>
  <si>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</si>
  <si>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</si>
  <si>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</si>
  <si>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</si>
  <si>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</si>
  <si>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</si>
  <si>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</si>
  <si>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</si>
  <si>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</si>
  <si>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</si>
  <si>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</si>
  <si>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</si>
  <si>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</si>
  <si>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</si>
  <si>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</si>
  <si>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</si>
  <si>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</si>
  <si>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</si>
  <si>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</si>
  <si>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</si>
  <si>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</si>
  <si>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</si>
  <si>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</si>
  <si>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</si>
  <si>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</si>
  <si>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</si>
  <si>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</si>
  <si>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</si>
  <si>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</si>
  <si>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</si>
  <si>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</si>
  <si>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</si>
  <si>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</si>
  <si>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</si>
  <si>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</si>
  <si>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</si>
  <si>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</si>
  <si>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</si>
  <si>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</si>
  <si>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</si>
  <si>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</si>
  <si>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</si>
  <si>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</si>
  <si>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</si>
  <si>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</si>
  <si>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</si>
  <si>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</si>
  <si>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</si>
  <si>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</si>
  <si>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</si>
  <si>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</si>
  <si>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</si>
  <si>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</si>
  <si>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</si>
  <si>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</si>
  <si>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</si>
  <si>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</si>
  <si>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</si>
  <si>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</si>
  <si>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</si>
  <si>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</si>
  <si>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</si>
  <si>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</si>
  <si>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</si>
  <si>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</si>
  <si>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</si>
  <si>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</si>
  <si>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</si>
  <si>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</si>
  <si>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</si>
  <si>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</si>
  <si>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</si>
  <si>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</si>
  <si>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</si>
  <si>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</si>
  <si>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</si>
  <si>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</si>
  <si>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</si>
  <si>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</si>
  <si>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</si>
  <si>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</si>
  <si>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</si>
  <si>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</si>
  <si>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</si>
  <si>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</si>
  <si>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</si>
  <si>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</si>
  <si>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</si>
  <si>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</si>
  <si>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</si>
  <si>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</si>
  <si>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</si>
  <si>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</si>
  <si>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</si>
  <si>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</si>
  <si>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</si>
  <si>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</si>
  <si>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</si>
  <si>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</si>
  <si>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</si>
  <si>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</si>
  <si>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</si>
  <si>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</si>
  <si>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</si>
  <si>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</si>
  <si>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</si>
  <si>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</si>
  <si>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</si>
  <si>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</si>
  <si>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</si>
  <si>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</si>
  <si>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</si>
  <si>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</si>
  <si>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</si>
  <si>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</si>
  <si>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</si>
  <si>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</si>
  <si>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</si>
  <si>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</si>
  <si>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</si>
  <si>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</si>
  <si>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</si>
  <si>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</si>
  <si>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</si>
  <si>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</si>
  <si>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</si>
  <si>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</si>
  <si>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</si>
  <si>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</si>
  <si>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</si>
  <si>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</si>
  <si>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</si>
  <si>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</si>
  <si>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</si>
  <si>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</si>
  <si>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</si>
  <si>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</si>
  <si>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</si>
  <si>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</si>
  <si>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</si>
  <si>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</si>
  <si>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</si>
  <si>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</si>
  <si>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</si>
  <si>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</si>
  <si>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</si>
  <si>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</si>
  <si>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</si>
  <si>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</si>
  <si>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</si>
  <si>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</si>
  <si>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</si>
  <si>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</si>
  <si>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</si>
  <si>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</si>
  <si>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</si>
  <si>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</si>
  <si>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</si>
  <si>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</si>
  <si>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</si>
  <si>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</si>
  <si>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</si>
  <si>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</si>
  <si>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</si>
  <si>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</si>
  <si>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</si>
  <si>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</si>
  <si>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</si>
  <si>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</si>
  <si>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</si>
  <si>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</si>
  <si>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</si>
  <si>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</si>
  <si>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</si>
  <si>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</si>
  <si>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</si>
  <si>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</si>
  <si>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</si>
  <si>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</si>
  <si>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</si>
  <si>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</si>
  <si>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</si>
  <si>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</si>
  <si>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</si>
  <si>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</si>
  <si>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</si>
  <si>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</si>
  <si>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</si>
  <si>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</si>
  <si>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</si>
  <si>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</si>
  <si>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</si>
  <si>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</si>
  <si>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</si>
  <si>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</si>
  <si>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</si>
  <si>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</si>
  <si>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</si>
  <si>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</si>
  <si>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</si>
  <si>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</si>
  <si>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</si>
  <si>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</si>
  <si>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</si>
  <si>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</si>
  <si>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</si>
  <si>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</si>
  <si>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</si>
  <si>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</si>
  <si>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</si>
  <si>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</si>
  <si>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</si>
  <si>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</si>
  <si>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</si>
  <si>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</si>
  <si>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</si>
  <si>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</si>
  <si>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</si>
  <si>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</si>
  <si>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</si>
  <si>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</si>
  <si>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</si>
  <si>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</si>
  <si>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</si>
  <si>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</si>
  <si>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</si>
  <si>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</si>
  <si>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</si>
  <si>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</si>
  <si>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</si>
  <si>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</si>
  <si>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</si>
  <si>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</si>
  <si>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</si>
  <si>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</si>
  <si>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</si>
  <si>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</si>
  <si>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</si>
  <si>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</si>
  <si>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</si>
  <si>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</si>
  <si>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</si>
  <si>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</si>
  <si>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</si>
  <si>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</si>
  <si>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</si>
  <si>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</si>
  <si>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</si>
  <si>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</si>
  <si>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</si>
  <si>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</si>
  <si>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</si>
  <si>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</si>
  <si>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</si>
  <si>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</si>
  <si>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</si>
  <si>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</si>
  <si>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</si>
  <si>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</si>
  <si>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</si>
  <si>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</si>
  <si>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</si>
  <si>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</si>
  <si>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</si>
  <si>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</si>
  <si>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</si>
  <si>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</si>
  <si>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</si>
  <si>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</si>
  <si>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</si>
  <si>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</si>
  <si>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</si>
  <si>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</si>
  <si>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</si>
  <si>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</si>
  <si>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</si>
  <si>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</si>
  <si>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</si>
  <si>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</si>
  <si>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</si>
  <si>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</si>
  <si>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</si>
  <si>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</si>
  <si>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</si>
  <si>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</si>
  <si>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</si>
  <si>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</si>
  <si>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</si>
  <si>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</si>
  <si>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</si>
  <si>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</si>
  <si>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</si>
  <si>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</si>
  <si>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</si>
  <si>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</si>
  <si>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</si>
  <si>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</si>
  <si>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</si>
  <si>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</si>
  <si>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</si>
  <si>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</si>
  <si>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</si>
  <si>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</si>
  <si>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</si>
  <si>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</si>
  <si>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</si>
  <si>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</si>
  <si>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</si>
  <si>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</si>
  <si>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</si>
  <si>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</si>
  <si>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</si>
  <si>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</si>
  <si>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</si>
  <si>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</si>
  <si>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</si>
  <si>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</si>
  <si>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</si>
  <si>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</si>
  <si>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</si>
  <si>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</si>
  <si>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</si>
  <si>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</si>
  <si>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</si>
  <si>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</si>
  <si>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</si>
  <si>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</si>
  <si>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</si>
  <si>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</si>
  <si>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</si>
  <si>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</si>
  <si>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</si>
  <si>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</si>
  <si>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</si>
  <si>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</si>
  <si>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</si>
  <si>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</si>
  <si>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</si>
  <si>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</si>
  <si>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</si>
  <si>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</si>
  <si>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</si>
  <si>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</si>
  <si>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</si>
  <si>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</si>
  <si>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</si>
  <si>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</si>
  <si>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</si>
  <si>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</si>
  <si>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</si>
  <si>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</si>
  <si>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</si>
  <si>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</si>
  <si>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</si>
  <si>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</si>
  <si>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</si>
  <si>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</si>
  <si>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</si>
  <si>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</si>
  <si>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</si>
  <si>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</si>
  <si>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</si>
  <si>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</si>
  <si>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</si>
  <si>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</si>
  <si>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</si>
  <si>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</si>
  <si>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</si>
  <si>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</si>
  <si>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</si>
  <si>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</si>
  <si>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</si>
  <si>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</si>
  <si>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</si>
  <si>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</si>
  <si>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</si>
  <si>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</si>
  <si>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</si>
  <si>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</si>
  <si>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</si>
  <si>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</si>
  <si>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</si>
  <si>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</si>
  <si>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</si>
  <si>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</si>
  <si>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</si>
  <si>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</si>
  <si>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</si>
  <si>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</si>
  <si>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</si>
  <si>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</si>
  <si>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</si>
  <si>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</si>
  <si>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</si>
  <si>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</si>
  <si>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</si>
  <si>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</si>
  <si>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</si>
  <si>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</si>
  <si>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</si>
  <si>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</si>
  <si>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</si>
  <si>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</si>
  <si>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</si>
  <si>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</si>
  <si>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</si>
  <si>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</si>
  <si>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</si>
  <si>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</si>
  <si>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</si>
  <si>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</si>
  <si>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</si>
  <si>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</si>
  <si>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</si>
  <si>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</si>
  <si>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</si>
  <si>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</si>
  <si>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</si>
  <si>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</si>
  <si>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</si>
  <si>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</si>
  <si>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</si>
  <si>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</si>
  <si>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</si>
  <si>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</si>
  <si>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</si>
  <si>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</si>
  <si>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</si>
  <si>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</si>
  <si>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</si>
  <si>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</si>
  <si>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</si>
  <si>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</si>
  <si>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</si>
  <si>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</si>
  <si>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</si>
  <si>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</si>
  <si>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</si>
  <si>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</si>
  <si>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</si>
  <si>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</si>
  <si>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</si>
  <si>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</si>
  <si>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</si>
  <si>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</si>
  <si>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</si>
  <si>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</si>
  <si>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</si>
  <si>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</si>
  <si>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</si>
  <si>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</si>
  <si>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</si>
  <si>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</si>
  <si>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</si>
  <si>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</si>
  <si>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</si>
  <si>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</si>
  <si>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</si>
  <si>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</si>
  <si>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</si>
  <si>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</si>
  <si>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</si>
  <si>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</si>
  <si>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</si>
  <si>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</si>
  <si>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</si>
  <si>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</si>
  <si>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</si>
  <si>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</si>
  <si>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</si>
  <si>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</si>
  <si>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</si>
  <si>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</si>
  <si>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</si>
  <si>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</si>
  <si>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</si>
  <si>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</si>
  <si>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</si>
  <si>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</si>
  <si>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</si>
  <si>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</si>
  <si>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</si>
  <si>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</si>
  <si>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</si>
  <si>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</si>
  <si>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</si>
  <si>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</si>
  <si>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</si>
  <si>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</si>
  <si>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</si>
  <si>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</si>
  <si>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</si>
  <si>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</si>
  <si>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</si>
  <si>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</si>
  <si>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</si>
  <si>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</si>
  <si>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</si>
  <si>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</si>
  <si>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</si>
  <si>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</si>
  <si>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</si>
  <si>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</si>
  <si>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</si>
  <si>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</si>
  <si>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</si>
  <si>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</si>
  <si>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</si>
  <si>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</si>
  <si>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</si>
  <si>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</si>
  <si>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</si>
  <si>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</si>
  <si>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</si>
  <si>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</si>
  <si>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</si>
  <si>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</si>
  <si>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</si>
  <si>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</si>
  <si>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</si>
  <si>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</si>
  <si>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</si>
  <si>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</si>
  <si>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</si>
  <si>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</si>
  <si>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</si>
  <si>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</si>
  <si>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</si>
  <si>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</si>
  <si>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</si>
  <si>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</si>
  <si>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</si>
  <si>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</si>
  <si>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</si>
  <si>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</si>
  <si>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</si>
  <si>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</si>
  <si>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</si>
  <si>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</si>
  <si>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</si>
  <si>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</si>
  <si>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</si>
  <si>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</si>
  <si>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</si>
  <si>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</si>
  <si>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</si>
  <si>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</si>
  <si>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</si>
  <si>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</si>
  <si>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</si>
  <si>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</si>
  <si>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</si>
  <si>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</si>
  <si>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</si>
  <si>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</si>
  <si>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</si>
  <si>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</si>
  <si>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</si>
  <si>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</si>
  <si>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</si>
  <si>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</si>
  <si>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</si>
  <si>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</si>
  <si>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</si>
  <si>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</si>
  <si>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</si>
  <si>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</si>
  <si>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</si>
  <si>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</si>
  <si>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</si>
  <si>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</si>
  <si>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</si>
  <si>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</si>
  <si>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</si>
  <si>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</si>
  <si>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</si>
  <si>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</si>
  <si>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</si>
  <si>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</si>
  <si>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</si>
  <si>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</si>
  <si>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</si>
  <si>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</si>
  <si>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</si>
  <si>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</si>
  <si>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</si>
  <si>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</si>
  <si>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</si>
  <si>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</si>
  <si>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</si>
  <si>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</si>
  <si>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</si>
  <si>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</si>
  <si>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</si>
  <si>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</si>
  <si>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</si>
  <si>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</si>
  <si>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</si>
  <si>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</si>
  <si>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</si>
  <si>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</si>
  <si>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</si>
  <si>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</si>
  <si>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</si>
  <si>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</si>
  <si>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</si>
  <si>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</si>
  <si>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</si>
  <si>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</si>
  <si>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</si>
  <si>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</si>
  <si>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</si>
  <si>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</si>
  <si>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</si>
  <si>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</si>
  <si>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</si>
  <si>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</si>
  <si>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</si>
  <si>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</si>
  <si>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</si>
  <si>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</si>
  <si>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</si>
  <si>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</si>
  <si>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</si>
  <si>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</si>
  <si>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</si>
  <si>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</si>
  <si>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</si>
  <si>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</si>
  <si>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</si>
  <si>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</si>
  <si>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</si>
  <si>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</si>
  <si>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</si>
  <si>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</si>
  <si>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</si>
  <si>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</si>
  <si>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</si>
  <si>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</si>
  <si>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</si>
  <si>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</si>
  <si>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</si>
  <si>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</si>
  <si>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</si>
  <si>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</si>
  <si>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</si>
  <si>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</si>
  <si>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</si>
  <si>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</si>
  <si>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</si>
  <si>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</si>
  <si>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</si>
  <si>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</si>
  <si>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</si>
  <si>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</si>
  <si>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</si>
  <si>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</si>
  <si>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</si>
  <si>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</si>
  <si>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</si>
  <si>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</si>
  <si>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</si>
  <si>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</si>
  <si>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</si>
  <si>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</si>
  <si>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</si>
  <si>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</si>
  <si>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</si>
  <si>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</si>
  <si>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</si>
  <si>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</si>
  <si>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</si>
  <si>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</si>
  <si>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</si>
  <si>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</si>
  <si>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</si>
  <si>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</si>
  <si>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</si>
  <si>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</si>
  <si>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</si>
  <si>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</si>
  <si>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</si>
  <si>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</si>
  <si>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</si>
  <si>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</si>
  <si>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</si>
  <si>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</si>
  <si>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</si>
  <si>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</si>
  <si>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</si>
  <si>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</si>
  <si>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</si>
  <si>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</si>
  <si>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</si>
  <si>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</si>
  <si>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</si>
  <si>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</si>
  <si>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</si>
  <si>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</si>
  <si>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</si>
  <si>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</si>
  <si>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</si>
  <si>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</si>
  <si>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</si>
  <si>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</si>
  <si>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</si>
  <si>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</si>
  <si>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</si>
  <si>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</si>
  <si>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</si>
  <si>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</si>
  <si>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</si>
  <si>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</si>
  <si>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</si>
  <si>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</si>
  <si>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</si>
  <si>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</si>
  <si>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</si>
  <si>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</si>
  <si>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</si>
  <si>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</si>
  <si>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</si>
  <si>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</si>
  <si>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</si>
  <si>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</si>
  <si>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</si>
  <si>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</si>
  <si>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</si>
  <si>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</si>
  <si>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</si>
  <si>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</si>
  <si>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</si>
  <si>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</si>
  <si>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</si>
  <si>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</si>
  <si>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</si>
  <si>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</si>
  <si>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</si>
  <si>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</si>
  <si>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</si>
  <si>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</si>
  <si>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</si>
  <si>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</si>
  <si>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</si>
  <si>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</si>
  <si>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</si>
  <si>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</si>
  <si>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</si>
  <si>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</si>
  <si>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</si>
  <si>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</si>
  <si>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</si>
  <si>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</si>
  <si>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</si>
  <si>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</si>
  <si>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</si>
  <si>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</si>
  <si>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</si>
  <si>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</si>
  <si>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</si>
  <si>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</si>
  <si>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</si>
  <si>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</si>
  <si>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</si>
  <si>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</si>
  <si>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</si>
  <si>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</si>
  <si>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</si>
  <si>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</si>
  <si>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</si>
  <si>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</si>
  <si>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</si>
  <si>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</si>
  <si>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</si>
  <si>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</si>
  <si>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</si>
  <si>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</si>
  <si>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</si>
  <si>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</si>
  <si>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</si>
  <si>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</si>
  <si>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</si>
  <si>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</si>
  <si>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</si>
  <si>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</si>
  <si>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</si>
  <si>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</si>
  <si>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</si>
  <si>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</si>
  <si>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</si>
  <si>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</si>
  <si>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</si>
  <si>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</si>
  <si>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</si>
  <si>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</si>
  <si>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</si>
  <si>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</si>
  <si>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</si>
  <si>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</si>
  <si>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</si>
  <si>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</si>
  <si>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</si>
  <si>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</si>
  <si>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</si>
  <si>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</si>
  <si>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</si>
  <si>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</si>
  <si>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</si>
  <si>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</si>
  <si>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</si>
  <si>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</si>
  <si>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</si>
  <si>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</si>
  <si>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</si>
  <si>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</si>
  <si>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</si>
  <si>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</si>
  <si>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</si>
  <si>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</si>
  <si>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</si>
  <si>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</si>
  <si>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</si>
  <si>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</si>
  <si>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</si>
  <si>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</si>
  <si>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</si>
  <si>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</si>
  <si>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</si>
  <si>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</si>
  <si>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</si>
  <si>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</si>
  <si>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</si>
  <si>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</si>
  <si>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</si>
  <si>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</si>
  <si>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</si>
  <si>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</si>
  <si>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</si>
  <si>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</si>
  <si>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</si>
  <si>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</si>
  <si>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</si>
  <si>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</si>
  <si>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</si>
  <si>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</si>
  <si>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</si>
  <si>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</si>
  <si>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</si>
  <si>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</si>
  <si>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</si>
  <si>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</si>
  <si>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</si>
  <si>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</si>
  <si>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</si>
  <si>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</si>
  <si>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</si>
  <si>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</si>
  <si>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</si>
  <si>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</si>
  <si>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</si>
  <si>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</si>
  <si>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</si>
  <si>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</si>
  <si>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</si>
  <si>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</si>
  <si>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</si>
  <si>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</si>
  <si>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</si>
  <si>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</si>
  <si>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</si>
  <si>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</si>
  <si>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</si>
  <si>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</si>
  <si>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</si>
  <si>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</si>
  <si>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</si>
  <si>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</si>
  <si>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</si>
  <si>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</si>
  <si>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</si>
  <si>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</si>
  <si>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</si>
  <si>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</si>
  <si>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</si>
  <si>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</si>
  <si>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</si>
  <si>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</si>
  <si>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</si>
  <si>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</si>
  <si>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</si>
  <si>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</si>
  <si>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</si>
  <si>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</si>
  <si>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</si>
  <si>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</si>
  <si>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</si>
  <si>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</si>
  <si>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</si>
  <si>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</si>
  <si>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</si>
  <si>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</si>
  <si>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</si>
  <si>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</si>
  <si>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</si>
  <si>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</si>
  <si>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</si>
  <si>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</si>
  <si>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</si>
  <si>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</si>
  <si>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</si>
  <si>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</si>
  <si>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</si>
  <si>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</si>
  <si>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</si>
  <si>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</si>
  <si>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</si>
  <si>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</si>
  <si>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</si>
  <si>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</si>
  <si>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</si>
  <si>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</si>
  <si>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</si>
  <si>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</si>
  <si>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</si>
  <si>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</si>
  <si>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</si>
  <si>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</si>
  <si>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</si>
  <si>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</si>
  <si>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</si>
  <si>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</si>
  <si>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</si>
  <si>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</si>
  <si>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</si>
  <si>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</si>
  <si>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</si>
  <si>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</si>
  <si>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</si>
  <si>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</si>
  <si>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</si>
  <si>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</si>
  <si>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</si>
  <si>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</si>
  <si>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</si>
  <si>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</si>
  <si>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</si>
  <si>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</si>
  <si>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</si>
  <si>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</si>
  <si>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</si>
  <si>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</si>
  <si>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</si>
  <si>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</si>
  <si>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</si>
  <si>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</si>
  <si>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</si>
  <si>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</si>
  <si>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</si>
  <si>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</si>
  <si>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</si>
  <si>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</si>
  <si>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</si>
  <si>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</si>
  <si>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</si>
  <si>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</si>
  <si>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</si>
  <si>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</si>
  <si>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</si>
  <si>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</si>
  <si>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</si>
  <si>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</si>
  <si>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</si>
  <si>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</si>
  <si>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</si>
  <si>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</si>
  <si>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</si>
  <si>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</si>
  <si>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</si>
  <si>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</si>
  <si>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</si>
  <si>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</si>
  <si>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</si>
  <si>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</si>
  <si>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</si>
  <si>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</si>
  <si>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</si>
  <si>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</si>
  <si>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</si>
  <si>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</si>
  <si>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</si>
  <si>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</si>
  <si>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</si>
  <si>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</si>
  <si>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</si>
  <si>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</si>
  <si>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</si>
  <si>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</si>
  <si>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</si>
  <si>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</si>
  <si>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</si>
  <si>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</si>
  <si>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</si>
  <si>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</si>
  <si>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</si>
  <si>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</si>
  <si>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</si>
  <si>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</si>
  <si>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</si>
  <si>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</si>
  <si>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</si>
  <si>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</si>
  <si>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</si>
  <si>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</si>
  <si>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</si>
  <si>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</si>
  <si>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</si>
  <si>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</si>
  <si>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</si>
  <si>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</si>
  <si>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</si>
  <si>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</si>
  <si>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</si>
  <si>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</si>
  <si>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</si>
  <si>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</si>
  <si>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</si>
  <si>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</si>
  <si>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</si>
  <si>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</si>
  <si>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</si>
  <si>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</si>
  <si>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</si>
  <si>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</si>
  <si>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</si>
  <si>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</si>
  <si>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</si>
  <si>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</si>
  <si>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</si>
  <si>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</si>
  <si>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</si>
  <si>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</si>
  <si>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</si>
  <si>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</si>
  <si>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</si>
  <si>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</si>
  <si>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</si>
  <si>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</si>
  <si>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</si>
  <si>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</si>
  <si>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</si>
  <si>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</si>
  <si>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</si>
  <si>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</si>
  <si>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</si>
  <si>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</si>
  <si>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</si>
  <si>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</si>
  <si>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</si>
  <si>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</si>
  <si>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</si>
  <si>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</si>
  <si>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</si>
  <si>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</si>
  <si>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</si>
  <si>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</si>
  <si>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</si>
  <si>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</si>
  <si>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</si>
  <si>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</si>
  <si>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</si>
  <si>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</si>
  <si>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</si>
  <si>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</si>
  <si>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</si>
  <si>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</si>
  <si>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</si>
  <si>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</si>
  <si>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</si>
  <si>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</si>
  <si>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</si>
  <si>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</si>
  <si>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</si>
  <si>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</si>
  <si>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</si>
  <si>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</si>
  <si>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</si>
  <si>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</si>
  <si>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</si>
  <si>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</si>
  <si>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</si>
  <si>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</si>
  <si>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</si>
  <si>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</si>
  <si>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</si>
  <si>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</si>
  <si>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</si>
  <si>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</si>
  <si>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</si>
  <si>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</si>
  <si>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</si>
  <si>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</si>
  <si>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</si>
  <si>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</si>
  <si>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</si>
  <si>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</si>
  <si>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</si>
  <si>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</si>
  <si>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</si>
  <si>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</si>
  <si>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</si>
  <si>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</si>
  <si>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</si>
  <si>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</si>
  <si>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</si>
  <si>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</si>
  <si>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</si>
  <si>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</si>
  <si>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</si>
  <si>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</si>
  <si>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</si>
  <si>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</si>
  <si>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</si>
  <si>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</si>
  <si>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</si>
  <si>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</si>
  <si>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</si>
  <si>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</si>
  <si>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</si>
  <si>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</si>
  <si>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</si>
  <si>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</si>
  <si>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</si>
  <si>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</si>
  <si>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</si>
  <si>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</si>
  <si>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</si>
  <si>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</si>
  <si>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</si>
  <si>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</si>
  <si>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</si>
  <si>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</si>
  <si>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</si>
  <si>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</si>
  <si>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</si>
  <si>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</si>
  <si>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</si>
  <si>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</si>
  <si>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</si>
  <si>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</si>
  <si>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</si>
  <si>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</si>
  <si>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</si>
  <si>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</si>
  <si>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</si>
  <si>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</si>
  <si>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</si>
  <si>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</si>
  <si>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</si>
  <si>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</si>
  <si>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</si>
  <si>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</si>
  <si>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</si>
  <si>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</si>
  <si>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</si>
  <si>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</si>
  <si>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</si>
  <si>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</si>
  <si>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</si>
  <si>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</si>
  <si>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</si>
  <si>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</si>
  <si>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</si>
  <si>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</si>
  <si>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</si>
  <si>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</si>
  <si>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</si>
  <si>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</si>
  <si>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</si>
  <si>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</si>
  <si>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</si>
  <si>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</si>
  <si>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</si>
  <si>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</si>
  <si>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</si>
  <si>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</si>
  <si>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</si>
  <si>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</si>
  <si>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</si>
  <si>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</si>
  <si>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</si>
  <si>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</si>
  <si>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</si>
  <si>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</si>
  <si>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</si>
  <si>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</si>
  <si>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</si>
  <si>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</si>
  <si>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</si>
  <si>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</si>
  <si>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</si>
  <si>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</si>
  <si>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</si>
  <si>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</si>
  <si>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</si>
  <si>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</si>
  <si>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</si>
  <si>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</si>
  <si>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</si>
  <si>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</si>
  <si>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</si>
  <si>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</si>
  <si>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</si>
  <si>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</si>
  <si>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</si>
  <si>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</si>
  <si>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</si>
  <si>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</si>
  <si>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</si>
  <si>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</si>
  <si>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</si>
  <si>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</si>
  <si>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</si>
  <si>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</si>
  <si>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</si>
  <si>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</si>
  <si>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</si>
  <si>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</si>
  <si>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</si>
  <si>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</si>
  <si>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</si>
  <si>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</si>
  <si>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</si>
  <si>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</si>
  <si>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</si>
  <si>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</si>
  <si>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</si>
  <si>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</si>
  <si>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</si>
  <si>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</si>
  <si>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</si>
  <si>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</si>
  <si>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</si>
  <si>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</si>
  <si>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</si>
  <si>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</si>
  <si>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</si>
  <si>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</si>
  <si>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</si>
  <si>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</si>
  <si>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</si>
  <si>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</si>
  <si>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</si>
  <si>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</si>
  <si>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</si>
  <si>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</si>
  <si>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</si>
  <si>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</si>
  <si>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</si>
  <si>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</si>
  <si>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</si>
  <si>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</si>
  <si>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</si>
  <si>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</si>
  <si>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</si>
  <si>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</si>
  <si>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</si>
  <si>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</si>
  <si>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</si>
  <si>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</si>
  <si>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</si>
  <si>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</si>
  <si>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</si>
  <si>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</si>
  <si>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</si>
  <si>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</si>
  <si>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</si>
  <si>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</si>
  <si>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</si>
  <si>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</si>
  <si>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</si>
  <si>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</si>
  <si>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</si>
  <si>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</si>
  <si>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</si>
  <si>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</si>
  <si>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</si>
  <si>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</si>
  <si>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</si>
  <si>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</si>
  <si>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</si>
  <si>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</si>
  <si>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</si>
  <si>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</si>
  <si>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</si>
  <si>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</si>
  <si>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</si>
  <si>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</si>
  <si>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</si>
  <si>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</si>
  <si>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</si>
  <si>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</si>
  <si>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</si>
  <si>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</si>
  <si>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</si>
  <si>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</si>
  <si>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</si>
  <si>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</si>
  <si>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</si>
  <si>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</si>
  <si>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</si>
  <si>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</si>
  <si>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</si>
  <si>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</si>
  <si>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</si>
  <si>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</si>
  <si>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</si>
  <si>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</si>
  <si>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</si>
  <si>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</si>
  <si>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</si>
  <si>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</si>
  <si>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</si>
  <si>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</si>
  <si>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</si>
  <si>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</si>
  <si>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</si>
  <si>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</si>
  <si>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</si>
  <si>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</si>
  <si>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</si>
  <si>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</si>
  <si>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</si>
  <si>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</si>
  <si>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</si>
  <si>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</si>
  <si>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</si>
  <si>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</si>
  <si>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</si>
  <si>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</si>
  <si>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</si>
  <si>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</si>
  <si>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</si>
  <si>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</si>
  <si>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</si>
  <si>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</si>
  <si>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</si>
  <si>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</si>
  <si>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</si>
  <si>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</si>
  <si>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</si>
  <si>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</si>
  <si>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</si>
  <si>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</si>
  <si>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</si>
  <si>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</si>
  <si>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</si>
  <si>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</si>
  <si>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</si>
  <si>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</si>
  <si>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</si>
  <si>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</si>
  <si>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</si>
  <si>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</si>
  <si>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</si>
  <si>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</si>
  <si>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</si>
  <si>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</si>
  <si>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</si>
  <si>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</si>
  <si>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</si>
  <si>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</si>
  <si>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</si>
  <si>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</si>
  <si>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</si>
  <si>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</si>
  <si>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</si>
  <si>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</si>
  <si>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</si>
  <si>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</si>
  <si>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</si>
  <si>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</si>
  <si>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</si>
  <si>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</si>
  <si>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</si>
  <si>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</si>
  <si>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</si>
  <si>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</si>
  <si>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</si>
  <si>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</si>
  <si>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</si>
  <si>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</si>
  <si>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</si>
  <si>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</si>
  <si>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</si>
  <si>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</si>
  <si>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</si>
  <si>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</si>
  <si>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</si>
  <si>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</si>
  <si>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</si>
  <si>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</si>
  <si>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</si>
  <si>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</si>
  <si>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</si>
  <si>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</si>
  <si>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</si>
  <si>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</si>
  <si>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</si>
  <si>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</si>
  <si>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</si>
  <si>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</si>
  <si>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</si>
  <si>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</si>
  <si>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</si>
  <si>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</si>
  <si>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</si>
  <si>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</si>
  <si>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</si>
  <si>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</si>
  <si>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</si>
  <si>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</si>
  <si>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</si>
  <si>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</si>
  <si>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</si>
  <si>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</si>
  <si>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</si>
  <si>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</si>
  <si>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</si>
  <si>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</si>
  <si>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</si>
  <si>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</si>
  <si>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</si>
  <si>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</si>
  <si>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</si>
  <si>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</si>
  <si>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</si>
  <si>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</si>
  <si>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</si>
  <si>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</si>
  <si>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</si>
  <si>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</si>
  <si>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</si>
  <si>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</si>
  <si>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</si>
  <si>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</si>
  <si>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</si>
  <si>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</si>
  <si>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</si>
  <si>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</si>
  <si>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</si>
  <si>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</si>
  <si>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</si>
  <si>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</si>
  <si>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</si>
  <si>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</si>
  <si>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</si>
  <si>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</si>
  <si>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</si>
  <si>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</si>
  <si>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</si>
  <si>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</si>
  <si>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</si>
  <si>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</si>
  <si>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</si>
  <si>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</si>
  <si>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</si>
  <si>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</si>
  <si>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</si>
  <si>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</si>
  <si>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</si>
  <si>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</si>
  <si>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</si>
  <si>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</si>
  <si>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</si>
  <si>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</si>
  <si>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</si>
  <si>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</si>
  <si>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</si>
  <si>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</si>
  <si>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</si>
  <si>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</si>
  <si>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</si>
  <si>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</si>
  <si>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</si>
  <si>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</si>
  <si>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</si>
  <si>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</si>
  <si>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</si>
  <si>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</si>
  <si>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</si>
  <si>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</si>
  <si>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</si>
  <si>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</si>
  <si>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</si>
  <si>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</si>
  <si>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</si>
  <si>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</si>
  <si>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</si>
  <si>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</si>
  <si>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</si>
  <si>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</si>
  <si>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</si>
  <si>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</si>
  <si>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</si>
  <si>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</si>
  <si>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</si>
  <si>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</si>
  <si>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</si>
  <si>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</si>
  <si>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</si>
  <si>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</si>
  <si>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</si>
  <si>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</si>
  <si>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</si>
  <si>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</si>
  <si>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</si>
  <si>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</si>
  <si>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</si>
  <si>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</si>
  <si>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</si>
  <si>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</si>
  <si>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</si>
  <si>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</si>
  <si>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</si>
  <si>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</si>
  <si>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</si>
  <si>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</si>
  <si>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</si>
  <si>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</si>
  <si>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</si>
  <si>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</si>
  <si>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</si>
  <si>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</si>
  <si>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</si>
  <si>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</si>
  <si>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</si>
  <si>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</si>
  <si>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</si>
  <si>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</si>
  <si>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</si>
  <si>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</si>
  <si>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</si>
  <si>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</si>
  <si>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</si>
  <si>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</si>
  <si>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</si>
  <si>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</si>
  <si>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</si>
  <si>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</si>
  <si>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</si>
  <si>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</si>
  <si>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</si>
  <si>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</si>
  <si>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</si>
  <si>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</si>
  <si>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</si>
  <si>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</si>
  <si>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</si>
  <si>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</si>
  <si>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</si>
  <si>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</si>
  <si>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</si>
  <si>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</si>
  <si>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</si>
  <si>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</si>
  <si>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</si>
  <si>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</si>
  <si>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</si>
  <si>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</si>
  <si>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</si>
  <si>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</si>
  <si>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</si>
  <si>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</si>
  <si>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</si>
  <si>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</si>
  <si>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</si>
  <si>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</si>
  <si>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</si>
  <si>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</si>
  <si>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</si>
  <si>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</si>
  <si>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</si>
  <si>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</si>
  <si>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</si>
  <si>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</si>
  <si>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</si>
  <si>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</si>
  <si>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</si>
  <si>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</si>
  <si>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</si>
  <si>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</si>
  <si>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</si>
  <si>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</si>
  <si>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</si>
  <si>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</si>
  <si>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</si>
  <si>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</si>
  <si>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</si>
  <si>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</si>
  <si>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</si>
  <si>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</si>
  <si>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</si>
  <si>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</si>
  <si>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</si>
  <si>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</si>
  <si>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</si>
  <si>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</si>
  <si>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</si>
  <si>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</si>
  <si>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</si>
  <si>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</si>
  <si>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</si>
  <si>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</si>
  <si>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</si>
  <si>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</si>
  <si>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</si>
  <si>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</si>
  <si>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</si>
  <si>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</si>
  <si>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</si>
  <si>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</si>
  <si>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</si>
  <si>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</si>
  <si>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</si>
  <si>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</si>
  <si>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</si>
  <si>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</si>
  <si>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</si>
  <si>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</si>
  <si>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</si>
  <si>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</si>
  <si>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</si>
  <si>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</si>
  <si>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</si>
  <si>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</si>
  <si>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</si>
  <si>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</si>
  <si>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</si>
  <si>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</si>
  <si>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</si>
  <si>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</si>
  <si>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</si>
  <si>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</si>
  <si>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</si>
  <si>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</si>
  <si>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</si>
  <si>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</si>
  <si>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</si>
  <si>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</si>
  <si>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</si>
  <si>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</si>
  <si>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</si>
  <si>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</si>
  <si>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</si>
  <si>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</si>
  <si>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</si>
  <si>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</si>
  <si>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</si>
  <si>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</si>
  <si>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</si>
  <si>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</si>
  <si>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</si>
  <si>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</si>
  <si>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</si>
  <si>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</si>
  <si>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</si>
  <si>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</si>
  <si>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</si>
  <si>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</si>
  <si>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</si>
  <si>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</si>
  <si>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</si>
  <si>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</si>
  <si>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</si>
  <si>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</si>
  <si>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</si>
  <si>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</si>
  <si>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</si>
  <si>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</si>
  <si>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</si>
  <si>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</si>
  <si>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</si>
  <si>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</si>
  <si>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</si>
  <si>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</si>
  <si>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</si>
  <si>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</si>
  <si>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</si>
  <si>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</si>
  <si>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</si>
  <si>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</si>
  <si>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</si>
  <si>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</si>
  <si>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</si>
  <si>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</si>
  <si>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</si>
  <si>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</si>
  <si>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</si>
  <si>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</si>
  <si>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</si>
  <si>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</si>
  <si>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</si>
  <si>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</si>
  <si>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</si>
  <si>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</si>
  <si>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</si>
  <si>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</si>
  <si>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</si>
  <si>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</si>
  <si>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</si>
  <si>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</si>
  <si>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</si>
  <si>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</si>
  <si>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</si>
  <si>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</si>
  <si>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</si>
  <si>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</si>
  <si>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</si>
  <si>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</si>
  <si>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</si>
  <si>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</si>
  <si>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</si>
  <si>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</si>
  <si>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</si>
  <si>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</si>
  <si>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</si>
  <si>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</si>
  <si>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</si>
  <si>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</si>
  <si>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</si>
  <si>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</si>
  <si>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</si>
  <si>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</si>
  <si>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</si>
  <si>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</si>
  <si>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</si>
  <si>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</si>
  <si>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</si>
  <si>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</si>
  <si>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</si>
  <si>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</si>
  <si>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</si>
  <si>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</si>
  <si>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</si>
  <si>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</si>
  <si>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</si>
  <si>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</si>
  <si>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</si>
  <si>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</si>
  <si>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</si>
  <si>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</si>
  <si>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</si>
  <si>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</si>
  <si>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</si>
  <si>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</si>
  <si>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</si>
  <si>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</si>
  <si>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</si>
  <si>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</si>
  <si>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</si>
  <si>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</si>
  <si>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</si>
  <si>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</si>
  <si>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</si>
  <si>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</si>
  <si>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</si>
  <si>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</si>
  <si>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</si>
  <si>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</si>
  <si>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</si>
  <si>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</si>
  <si>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</si>
  <si>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</si>
  <si>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</si>
  <si>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</si>
  <si>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</si>
  <si>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</si>
  <si>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</si>
  <si>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</si>
  <si>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</si>
  <si>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</si>
  <si>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</si>
  <si>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</si>
  <si>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</si>
  <si>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</si>
  <si>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</si>
  <si>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</si>
  <si>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</si>
  <si>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</si>
  <si>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</si>
  <si>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</si>
  <si>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</si>
  <si>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</si>
  <si>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</si>
  <si>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</si>
  <si>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</si>
  <si>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</si>
  <si>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</si>
  <si>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</si>
  <si>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</si>
  <si>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</si>
  <si>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</si>
  <si>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</si>
  <si>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</si>
  <si>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</si>
  <si>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</si>
  <si>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</si>
  <si>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</si>
  <si>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</si>
  <si>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</si>
  <si>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</si>
  <si>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</si>
  <si>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</si>
  <si>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</si>
  <si>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</si>
  <si>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</si>
  <si>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</si>
  <si>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</si>
  <si>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</si>
  <si>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</si>
  <si>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</si>
  <si>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</si>
  <si>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</si>
  <si>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</si>
  <si>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</si>
  <si>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</si>
  <si>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</si>
  <si>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</si>
  <si>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</si>
  <si>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</si>
  <si>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</si>
  <si>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</si>
  <si>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</si>
  <si>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</si>
  <si>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</si>
  <si>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</si>
  <si>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</si>
  <si>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</si>
  <si>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</si>
  <si>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</si>
  <si>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</si>
  <si>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</si>
  <si>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</si>
  <si>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</si>
  <si>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</si>
  <si>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</si>
  <si>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</si>
  <si>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</si>
  <si>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</si>
  <si>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</si>
  <si>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</si>
  <si>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</si>
  <si>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</si>
  <si>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</si>
  <si>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</si>
  <si>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</si>
  <si>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</si>
  <si>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</si>
  <si>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</si>
  <si>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</si>
  <si>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</si>
  <si>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</si>
  <si>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</si>
  <si>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</si>
  <si>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</si>
  <si>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</si>
  <si>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</si>
  <si>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</si>
  <si>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</si>
  <si>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</si>
  <si>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</si>
  <si>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</si>
  <si>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</si>
  <si>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</si>
  <si>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</si>
  <si>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</si>
  <si>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</si>
  <si>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</si>
  <si>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</si>
  <si>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</si>
  <si>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</si>
  <si>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</si>
  <si>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</si>
  <si>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</si>
  <si>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</si>
  <si>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</si>
  <si>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</si>
  <si>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</si>
  <si>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</si>
  <si>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</si>
  <si>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</si>
  <si>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</si>
  <si>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</si>
  <si>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</si>
  <si>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</si>
  <si>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</si>
  <si>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</si>
  <si>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</si>
  <si>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</si>
  <si>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</si>
  <si>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</si>
  <si>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</si>
  <si>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</si>
  <si>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</si>
  <si>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</si>
  <si>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</si>
  <si>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</si>
  <si>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</si>
  <si>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</si>
  <si>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</si>
  <si>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</si>
  <si>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</si>
  <si>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</si>
  <si>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</si>
  <si>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</si>
  <si>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</si>
  <si>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</si>
  <si>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</si>
  <si>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</si>
  <si>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</si>
  <si>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</si>
  <si>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</si>
  <si>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</si>
  <si>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</si>
  <si>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</si>
  <si>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</si>
  <si>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</si>
  <si>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</si>
  <si>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</si>
  <si>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</si>
  <si>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</si>
  <si>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</si>
  <si>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</si>
  <si>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</si>
  <si>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</si>
  <si>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</si>
  <si>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</si>
  <si>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</si>
  <si>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</si>
  <si>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</si>
  <si>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</si>
  <si>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</si>
  <si>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</si>
  <si>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</si>
  <si>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</si>
  <si>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</si>
  <si>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</si>
  <si>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</si>
  <si>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</si>
  <si>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</si>
  <si>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</si>
  <si>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</si>
  <si>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</si>
  <si>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</si>
  <si>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</si>
  <si>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</si>
  <si>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</si>
  <si>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</si>
  <si>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</si>
  <si>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</si>
  <si>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</si>
  <si>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</si>
  <si>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</si>
  <si>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</si>
  <si>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</si>
  <si>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</si>
  <si>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</si>
  <si>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</si>
  <si>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</si>
  <si>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</si>
  <si>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</si>
  <si>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</si>
  <si>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</si>
  <si>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</si>
  <si>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</si>
  <si>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</si>
  <si>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</si>
  <si>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</si>
  <si>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</si>
  <si>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</si>
  <si>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</si>
  <si>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</si>
  <si>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</si>
  <si>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</si>
  <si>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</si>
  <si>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</si>
  <si>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</si>
  <si>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</si>
  <si>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</si>
  <si>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</si>
  <si>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</si>
  <si>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</si>
  <si>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</si>
  <si>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</si>
  <si>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</si>
  <si>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</si>
  <si>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</si>
  <si>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</si>
  <si>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</si>
  <si>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</si>
  <si>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</si>
  <si>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</si>
  <si>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</si>
  <si>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</si>
  <si>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</si>
  <si>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</si>
  <si>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</si>
  <si>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</si>
  <si>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</si>
  <si>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</si>
  <si>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</si>
  <si>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</si>
  <si>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</si>
  <si>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</si>
  <si>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</si>
  <si>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</si>
  <si>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</si>
  <si>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</si>
  <si>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</si>
  <si>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</si>
  <si>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</si>
  <si>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</si>
  <si>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</si>
  <si>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</si>
  <si>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</si>
  <si>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</si>
  <si>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</si>
  <si>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</si>
  <si>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</si>
  <si>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</si>
  <si>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</si>
  <si>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</si>
  <si>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</si>
  <si>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</si>
  <si>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</si>
  <si>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</si>
  <si>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</si>
  <si>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</si>
  <si>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</si>
  <si>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</si>
  <si>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</si>
  <si>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</si>
  <si>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</si>
  <si>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</si>
  <si>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</si>
  <si>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</si>
  <si>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</si>
  <si>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</si>
  <si>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</si>
  <si>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</si>
  <si>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</si>
  <si>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</si>
  <si>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</si>
  <si>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</si>
  <si>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</si>
  <si>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</si>
  <si>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</si>
  <si>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</si>
  <si>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</si>
  <si>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</si>
  <si>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</si>
  <si>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</si>
  <si>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</si>
  <si>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</si>
  <si>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</si>
  <si>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</si>
  <si>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</si>
  <si>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</si>
  <si>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</si>
  <si>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</si>
  <si>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</si>
  <si>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</si>
  <si>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</si>
  <si>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</si>
  <si>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</si>
  <si>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</si>
  <si>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</si>
  <si>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</si>
  <si>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</si>
  <si>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</si>
  <si>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</si>
  <si>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</si>
  <si>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</si>
  <si>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</si>
  <si>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</si>
  <si>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</si>
  <si>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</si>
  <si>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</si>
  <si>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</si>
  <si>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</si>
  <si>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</si>
  <si>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</si>
  <si>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</si>
  <si>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</si>
  <si>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</si>
  <si>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</si>
  <si>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</si>
  <si>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</si>
  <si>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</si>
  <si>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</si>
  <si>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</si>
  <si>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</si>
  <si>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</si>
  <si>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</si>
  <si>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</si>
  <si>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</si>
  <si>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</si>
  <si>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</si>
  <si>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</si>
  <si>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</si>
  <si>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</si>
  <si>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</si>
  <si>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</si>
  <si>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</si>
  <si>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</si>
  <si>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</si>
  <si>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</si>
  <si>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</si>
  <si>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</si>
  <si>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</si>
  <si>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</si>
  <si>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</si>
  <si>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</si>
  <si>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</si>
  <si>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</si>
  <si>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</si>
  <si>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</si>
  <si>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</si>
  <si>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</si>
  <si>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</si>
  <si>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</si>
  <si>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</si>
  <si>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</si>
  <si>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</si>
  <si>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</si>
  <si>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</si>
  <si>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</si>
  <si>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</si>
  <si>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</si>
  <si>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</si>
  <si>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</si>
  <si>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</si>
  <si>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</si>
  <si>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</si>
  <si>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</si>
  <si>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</si>
  <si>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</si>
  <si>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</si>
  <si>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</si>
  <si>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</si>
  <si>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</si>
  <si>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</si>
  <si>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</si>
  <si>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</si>
  <si>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</si>
  <si>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</si>
  <si>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</si>
  <si>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</si>
  <si>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</si>
  <si>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</si>
  <si>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</si>
  <si>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</si>
  <si>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</si>
  <si>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</si>
  <si>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</si>
  <si>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</si>
  <si>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</si>
  <si>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</si>
  <si>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</si>
  <si>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</si>
  <si>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</si>
  <si>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</si>
  <si>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</si>
  <si>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</si>
  <si>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</si>
  <si>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</si>
  <si>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</si>
  <si>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</si>
  <si>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</si>
  <si>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</si>
  <si>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</si>
  <si>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</si>
  <si>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</si>
  <si>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</si>
  <si>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</si>
  <si>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</si>
  <si>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</si>
  <si>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</si>
  <si>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</si>
  <si>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</si>
  <si>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</si>
  <si>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</si>
  <si>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</si>
  <si>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</si>
  <si>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</si>
  <si>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</si>
  <si>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</si>
  <si>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</si>
  <si>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</si>
  <si>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</si>
  <si>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</si>
  <si>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</si>
  <si>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</si>
  <si>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</si>
  <si>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</si>
  <si>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</si>
  <si>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</si>
  <si>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</si>
  <si>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</si>
  <si>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</si>
  <si>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</si>
  <si>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</si>
  <si>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</si>
  <si>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</si>
  <si>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</si>
  <si>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</si>
  <si>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</si>
  <si>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</si>
  <si>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</si>
  <si>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</si>
  <si>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</si>
  <si>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</si>
  <si>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</si>
  <si>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</si>
  <si>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</si>
  <si>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</si>
  <si>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</si>
  <si>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</si>
  <si>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</si>
  <si>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</si>
  <si>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</si>
  <si>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</si>
  <si>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</si>
  <si>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</si>
  <si>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</si>
  <si>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</si>
  <si>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</si>
  <si>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</si>
  <si>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</si>
  <si>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</si>
  <si>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</si>
  <si>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</si>
  <si>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</si>
  <si>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</si>
  <si>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</si>
  <si>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</si>
  <si>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</si>
  <si>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</si>
  <si>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</si>
  <si>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</si>
  <si>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</si>
  <si>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</si>
  <si>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</si>
  <si>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</si>
  <si>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</si>
  <si>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</si>
  <si>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</si>
  <si>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</si>
  <si>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</si>
  <si>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</si>
  <si>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</si>
  <si>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</si>
  <si>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</si>
  <si>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</si>
  <si>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</si>
  <si>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</si>
  <si>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</si>
  <si>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</si>
  <si>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</si>
  <si>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</si>
  <si>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</si>
  <si>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</si>
  <si>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</si>
  <si>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</si>
  <si>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</si>
  <si>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</si>
  <si>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</si>
  <si>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</si>
  <si>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</si>
  <si>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</si>
  <si>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</si>
  <si>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</si>
  <si>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</si>
  <si>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</si>
  <si>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</si>
  <si>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</si>
  <si>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</si>
  <si>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</si>
  <si>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</si>
  <si>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</si>
  <si>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</si>
  <si>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</si>
  <si>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</si>
  <si>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</si>
  <si>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</si>
  <si>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</si>
  <si>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</si>
  <si>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</si>
  <si>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</si>
  <si>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</si>
  <si>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</si>
  <si>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</si>
  <si>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</si>
  <si>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</si>
  <si>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</si>
  <si>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</si>
  <si>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</si>
  <si>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</si>
  <si>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</si>
  <si>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</si>
  <si>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</si>
  <si>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</si>
  <si>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</si>
  <si>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</si>
  <si>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</si>
  <si>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</si>
  <si>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</si>
  <si>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</si>
  <si>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</si>
  <si>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</si>
  <si>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</si>
  <si>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</si>
  <si>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</si>
  <si>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</si>
  <si>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</si>
  <si>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</si>
  <si>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</si>
  <si>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</si>
  <si>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</si>
  <si>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</si>
  <si>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</si>
  <si>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</si>
  <si>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</si>
  <si>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</si>
  <si>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</si>
  <si>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</si>
  <si>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</si>
  <si>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</si>
  <si>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</si>
  <si>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</si>
  <si>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</si>
  <si>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</si>
  <si>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</si>
  <si>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</si>
  <si>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</si>
  <si>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</si>
  <si>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</si>
  <si>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</si>
  <si>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</si>
  <si>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</si>
  <si>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</si>
  <si>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</si>
  <si>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</si>
  <si>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</si>
  <si>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</si>
  <si>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</si>
  <si>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</si>
  <si>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</si>
  <si>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</si>
  <si>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</si>
  <si>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</si>
  <si>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</si>
  <si>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</si>
  <si>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</si>
  <si>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</si>
  <si>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</si>
  <si>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</si>
  <si>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</si>
  <si>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</si>
  <si>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</si>
  <si>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</si>
  <si>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</si>
  <si>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</si>
  <si>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</si>
  <si>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</si>
  <si>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</si>
  <si>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</si>
  <si>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</si>
  <si>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</si>
  <si>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</si>
  <si>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</si>
  <si>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</si>
  <si>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</si>
  <si>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</si>
  <si>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</si>
  <si>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</si>
  <si>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</si>
  <si>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</si>
  <si>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</si>
  <si>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</si>
  <si>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</si>
  <si>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</si>
  <si>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</si>
  <si>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</si>
  <si>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</si>
  <si>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</si>
  <si>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</si>
  <si>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</si>
  <si>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</si>
  <si>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</si>
  <si>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</si>
  <si>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</si>
  <si>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</si>
  <si>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</si>
  <si>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</si>
  <si>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</si>
  <si>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</si>
  <si>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</si>
  <si>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</si>
  <si>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</si>
  <si>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</si>
  <si>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</si>
  <si>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</si>
  <si>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</si>
  <si>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</si>
  <si>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</si>
  <si>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</si>
  <si>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</si>
  <si>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</si>
  <si>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</si>
  <si>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</si>
  <si>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</si>
  <si>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</si>
  <si>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</si>
  <si>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</si>
  <si>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</si>
  <si>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</si>
  <si>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</si>
  <si>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</si>
  <si>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</si>
  <si>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</si>
  <si>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</si>
  <si>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</si>
  <si>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</si>
  <si>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</si>
  <si>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</si>
  <si>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</si>
  <si>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</si>
  <si>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</si>
  <si>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</si>
  <si>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</si>
  <si>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</si>
  <si>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</si>
  <si>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</si>
  <si>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</si>
  <si>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</si>
  <si>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</si>
  <si>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</si>
  <si>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</si>
  <si>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</si>
  <si>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</si>
  <si>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</si>
  <si>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</si>
  <si>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</si>
  <si>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</si>
  <si>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</si>
  <si>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</si>
  <si>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</si>
  <si>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</si>
  <si>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</si>
  <si>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</si>
  <si>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</si>
  <si>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</si>
  <si>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</si>
  <si>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</si>
  <si>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</si>
  <si>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</si>
  <si>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</si>
  <si>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</si>
  <si>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</si>
  <si>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</si>
  <si>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</si>
  <si>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</si>
  <si>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</si>
  <si>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</si>
  <si>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</si>
  <si>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</si>
  <si>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</si>
  <si>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</si>
  <si>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</si>
  <si>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</si>
  <si>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</si>
  <si>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</si>
  <si>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</si>
  <si>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</si>
  <si>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</si>
  <si>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</si>
  <si>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</si>
  <si>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</si>
  <si>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</si>
  <si>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</si>
  <si>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</si>
  <si>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</si>
  <si>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</si>
  <si>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</si>
  <si>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</si>
  <si>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</si>
  <si>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</si>
  <si>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</si>
  <si>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</si>
  <si>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</si>
  <si>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</si>
  <si>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</si>
  <si>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</si>
  <si>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</si>
  <si>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</si>
  <si>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</si>
  <si>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</si>
  <si>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</si>
  <si>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</si>
  <si>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</si>
  <si>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</si>
  <si>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</si>
  <si>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</si>
  <si>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</si>
  <si>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</si>
  <si>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</si>
  <si>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</si>
  <si>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</si>
  <si>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</si>
  <si>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</si>
  <si>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</si>
  <si>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</si>
  <si>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</si>
  <si>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</si>
  <si>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</si>
  <si>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</si>
  <si>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</si>
  <si>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</si>
  <si>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</si>
  <si>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</si>
  <si>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</si>
  <si>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</si>
  <si>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</si>
  <si>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</si>
  <si>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</si>
  <si>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</si>
  <si>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</si>
  <si>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</si>
  <si>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</si>
  <si>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</si>
  <si>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</si>
  <si>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</si>
  <si>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</si>
  <si>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</si>
  <si>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</si>
  <si>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</si>
  <si>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</si>
  <si>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</si>
  <si>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</si>
  <si>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</si>
  <si>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</si>
  <si>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</si>
  <si>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</si>
  <si>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</si>
  <si>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</si>
  <si>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</si>
  <si>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</si>
  <si>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</si>
  <si>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</si>
  <si>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</si>
  <si>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</si>
  <si>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</si>
  <si>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</si>
  <si>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</si>
  <si>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</si>
  <si>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</si>
  <si>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</si>
  <si>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</si>
  <si>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</si>
  <si>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</si>
  <si>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</si>
  <si>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</si>
  <si>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</si>
  <si>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</si>
  <si>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</si>
  <si>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</si>
  <si>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</si>
  <si>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</si>
  <si>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</si>
  <si>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</si>
  <si>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</si>
  <si>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</si>
  <si>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</si>
  <si>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</si>
  <si>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</si>
  <si>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</si>
  <si>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</si>
  <si>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</si>
  <si>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</si>
  <si>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</si>
  <si>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</si>
  <si>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</si>
  <si>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</si>
  <si>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</si>
  <si>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</si>
  <si>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</si>
  <si>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</si>
  <si>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</si>
  <si>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</si>
  <si>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</si>
  <si>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</si>
  <si>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</si>
  <si>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</si>
  <si>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</si>
  <si>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</si>
  <si>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</si>
  <si>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</si>
  <si>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</si>
  <si>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</si>
  <si>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</si>
  <si>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</si>
  <si>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</si>
  <si>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</si>
  <si>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</si>
  <si>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</si>
  <si>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</si>
  <si>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</si>
  <si>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</si>
  <si>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</si>
  <si>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</si>
  <si>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</si>
  <si>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</si>
  <si>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</si>
  <si>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</si>
  <si>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</si>
  <si>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</si>
  <si>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</si>
  <si>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</si>
  <si>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</si>
  <si>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</si>
  <si>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</si>
  <si>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</si>
  <si>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</si>
  <si>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</si>
  <si>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</si>
  <si>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</si>
  <si>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</si>
  <si>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</si>
  <si>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</si>
  <si>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</si>
  <si>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</si>
  <si>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</si>
  <si>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</si>
  <si>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</si>
  <si>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</si>
  <si>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</si>
  <si>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</si>
  <si>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</si>
  <si>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</si>
  <si>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</si>
  <si>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</si>
  <si>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</si>
  <si>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</si>
  <si>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</si>
  <si>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</si>
  <si>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</si>
  <si>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</si>
  <si>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</si>
  <si>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</si>
  <si>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</si>
  <si>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</si>
  <si>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</si>
  <si>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</si>
  <si>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</si>
  <si>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</si>
  <si>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</si>
  <si>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</si>
  <si>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</si>
  <si>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</si>
  <si>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</si>
  <si>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</si>
  <si>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</si>
  <si>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</si>
  <si>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</si>
  <si>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</si>
  <si>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</si>
  <si>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</si>
  <si>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</si>
  <si>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</si>
  <si>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</si>
  <si>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</si>
  <si>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</si>
  <si>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</si>
  <si>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</si>
  <si>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</si>
  <si>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</si>
  <si>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</si>
  <si>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</si>
  <si>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</si>
  <si>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</si>
  <si>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</si>
  <si>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</si>
  <si>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</si>
  <si>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</si>
  <si>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</si>
  <si>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</si>
  <si>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</si>
  <si>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</si>
  <si>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</si>
  <si>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</si>
  <si>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</si>
  <si>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</si>
  <si>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</si>
  <si>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</si>
  <si>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</si>
  <si>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</si>
  <si>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</si>
  <si>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</si>
  <si>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</si>
  <si>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</si>
  <si>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</si>
  <si>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</si>
  <si>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</si>
  <si>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</si>
  <si>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</si>
  <si>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</si>
  <si>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</si>
  <si>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</si>
  <si>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</si>
  <si>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</si>
  <si>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</si>
  <si>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</si>
  <si>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</si>
  <si>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</si>
  <si>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</si>
  <si>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</si>
  <si>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</si>
  <si>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</si>
  <si>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</si>
  <si>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</si>
  <si>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</si>
  <si>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</si>
  <si>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</si>
  <si>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</si>
  <si>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</si>
  <si>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</si>
  <si>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</si>
  <si>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</si>
  <si>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</si>
  <si>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</si>
  <si>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</si>
  <si>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</si>
  <si>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</si>
  <si>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</si>
  <si>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</si>
  <si>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</si>
  <si>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</si>
  <si>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</si>
  <si>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</si>
  <si>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</si>
  <si>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</si>
  <si>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</si>
  <si>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</si>
  <si>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</si>
  <si>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</si>
  <si>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</si>
  <si>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</si>
  <si>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</si>
  <si>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</si>
  <si>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</si>
  <si>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</si>
  <si>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</si>
  <si>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</si>
  <si>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</si>
  <si>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</si>
  <si>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</si>
  <si>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</si>
  <si>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</si>
  <si>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</si>
  <si>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</si>
  <si>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</si>
  <si>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</si>
  <si>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</si>
  <si>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</si>
  <si>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</si>
  <si>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</si>
  <si>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</si>
  <si>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</si>
  <si>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</si>
  <si>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</si>
  <si>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</si>
  <si>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</si>
  <si>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</si>
  <si>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</si>
  <si>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</si>
  <si>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</si>
  <si>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</si>
  <si>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</si>
  <si>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</si>
  <si>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</si>
  <si>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</si>
  <si>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</si>
  <si>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</si>
  <si>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</si>
  <si>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</si>
  <si>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</si>
  <si>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</si>
  <si>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</si>
  <si>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</si>
  <si>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</si>
  <si>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</si>
  <si>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</si>
  <si>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</si>
  <si>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</si>
  <si>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</si>
  <si>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</si>
  <si>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</si>
  <si>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</si>
  <si>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</si>
  <si>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</si>
  <si>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</si>
  <si>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</si>
  <si>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</si>
  <si>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</si>
  <si>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</si>
  <si>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</si>
  <si>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</si>
  <si>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</si>
  <si>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</si>
  <si>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</si>
  <si>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</si>
  <si>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</si>
  <si>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</si>
  <si>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</si>
  <si>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</si>
  <si>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</si>
  <si>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</si>
  <si>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</si>
  <si>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</si>
  <si>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</si>
  <si>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</si>
  <si>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</si>
  <si>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</si>
  <si>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</si>
  <si>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</si>
  <si>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</si>
  <si>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</si>
  <si>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</si>
  <si>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</si>
  <si>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</si>
  <si>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</si>
  <si>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</si>
  <si>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</si>
  <si>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</si>
  <si>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</si>
  <si>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</si>
  <si>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</si>
  <si>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</si>
  <si>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</si>
  <si>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</si>
  <si>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</si>
  <si>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</si>
  <si>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</si>
  <si>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</si>
  <si>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</si>
  <si>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</si>
  <si>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</si>
  <si>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</si>
  <si>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</si>
  <si>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</si>
  <si>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</si>
  <si>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</si>
  <si>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</si>
  <si>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</si>
  <si>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</si>
  <si>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</si>
  <si>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</si>
  <si>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</si>
  <si>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</si>
  <si>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</si>
  <si>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</si>
  <si>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</si>
  <si>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</si>
  <si>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</si>
  <si>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</si>
  <si>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</si>
  <si>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</si>
  <si>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</si>
  <si>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</si>
  <si>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</si>
  <si>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</si>
  <si>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</si>
  <si>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</si>
  <si>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</si>
  <si>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</si>
  <si>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</si>
  <si>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</si>
  <si>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</si>
  <si>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</si>
  <si>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</si>
  <si>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</si>
  <si>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</si>
  <si>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</si>
  <si>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</si>
  <si>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</si>
  <si>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</si>
  <si>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</si>
  <si>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</si>
  <si>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</si>
  <si>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</si>
  <si>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</si>
  <si>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</si>
  <si>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</si>
  <si>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</si>
  <si>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</si>
  <si>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</si>
  <si>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</si>
  <si>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</si>
  <si>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</si>
  <si>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</si>
  <si>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</si>
  <si>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</si>
  <si>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</si>
  <si>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</si>
  <si>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</si>
  <si>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</si>
  <si>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</si>
  <si>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</si>
  <si>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</si>
  <si>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</si>
  <si>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</si>
  <si>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</si>
  <si>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</si>
  <si>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</si>
  <si>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</si>
  <si>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</si>
  <si>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</si>
  <si>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</si>
  <si>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</si>
  <si>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</si>
  <si>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</si>
  <si>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</si>
  <si>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</si>
  <si>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</si>
  <si>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</si>
  <si>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</si>
  <si>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</si>
  <si>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</si>
  <si>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</si>
  <si>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</si>
  <si>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</si>
  <si>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</si>
  <si>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</si>
  <si>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</si>
  <si>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</si>
  <si>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</si>
  <si>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</si>
  <si>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</si>
  <si>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</si>
  <si>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</si>
  <si>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</si>
  <si>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</si>
  <si>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</si>
  <si>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</si>
  <si>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</si>
  <si>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</si>
  <si>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</si>
  <si>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</si>
  <si>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</si>
  <si>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</si>
  <si>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</si>
  <si>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</si>
  <si>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</si>
  <si>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</si>
  <si>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</si>
  <si>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</si>
  <si>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</si>
  <si>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</si>
  <si>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</si>
  <si>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</si>
  <si>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</si>
  <si>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</si>
  <si>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</si>
  <si>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</si>
  <si>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</si>
  <si>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</si>
  <si>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</si>
  <si>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</si>
  <si>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</si>
  <si>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</si>
  <si>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</si>
  <si>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</si>
  <si>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</si>
  <si>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</si>
  <si>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</si>
  <si>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</si>
  <si>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</si>
  <si>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</si>
  <si>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</si>
  <si>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</si>
  <si>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</si>
  <si>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</si>
  <si>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</si>
  <si>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</si>
  <si>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</si>
  <si>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</si>
  <si>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</si>
  <si>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</si>
  <si>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</si>
  <si>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</si>
  <si>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</si>
  <si>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</si>
  <si>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</si>
  <si>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</si>
  <si>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</si>
  <si>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</si>
  <si>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</si>
  <si>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</si>
  <si>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</si>
  <si>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</si>
  <si>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</si>
  <si>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</si>
  <si>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</si>
  <si>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</si>
  <si>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</si>
  <si>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</si>
  <si>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</si>
  <si>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</si>
  <si>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</si>
  <si>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</si>
  <si>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</si>
  <si>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</si>
  <si>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</si>
  <si>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</si>
  <si>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</si>
  <si>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</si>
  <si>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</si>
  <si>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</si>
  <si>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</si>
  <si>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</si>
  <si>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</si>
  <si>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</si>
  <si>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</si>
  <si>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</si>
  <si>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</si>
  <si>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</si>
  <si>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</si>
  <si>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</si>
  <si>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</si>
  <si>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</si>
  <si>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</si>
  <si>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</si>
  <si>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</si>
  <si>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</si>
  <si>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</si>
  <si>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</si>
  <si>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</si>
  <si>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</si>
  <si>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</si>
  <si>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</si>
  <si>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</si>
  <si>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</si>
  <si>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</si>
  <si>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</si>
  <si>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</si>
  <si>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</si>
  <si>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</si>
  <si>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</si>
  <si>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</si>
  <si>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</si>
  <si>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</si>
  <si>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</si>
  <si>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</si>
  <si>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</si>
  <si>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</si>
  <si>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</si>
  <si>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</si>
  <si>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</si>
  <si>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</si>
  <si>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</si>
  <si>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</si>
  <si>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</si>
  <si>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</si>
  <si>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</si>
  <si>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</si>
  <si>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</si>
  <si>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</si>
  <si>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</si>
  <si>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</si>
  <si>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</si>
  <si>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</si>
  <si>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</si>
  <si>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</si>
  <si>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</si>
  <si>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</si>
  <si>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</si>
  <si>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</si>
  <si>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</si>
  <si>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</si>
  <si>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</si>
  <si>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</si>
  <si>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</si>
  <si>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</si>
  <si>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</si>
  <si>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</si>
  <si>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</si>
  <si>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</si>
  <si>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</si>
  <si>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</si>
  <si>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</si>
  <si>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</si>
  <si>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</si>
  <si>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</si>
  <si>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</si>
  <si>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</si>
  <si>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</si>
  <si>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</si>
  <si>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</si>
  <si>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</si>
  <si>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</si>
  <si>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</si>
  <si>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</si>
  <si>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</si>
  <si>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</si>
  <si>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</si>
  <si>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</si>
  <si>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</si>
  <si>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</si>
  <si>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</si>
  <si>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</si>
  <si>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</si>
  <si>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</si>
  <si>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</si>
  <si>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</si>
  <si>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</si>
  <si>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</si>
  <si>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</si>
  <si>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</si>
  <si>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</si>
  <si>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</si>
  <si>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</si>
  <si>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</si>
  <si>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</si>
  <si>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</si>
  <si>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</si>
  <si>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</si>
  <si>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</si>
  <si>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</si>
  <si>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</si>
  <si>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</si>
  <si>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</si>
  <si>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</si>
  <si>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</si>
  <si>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</si>
  <si>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</si>
  <si>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</si>
  <si>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</si>
  <si>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</si>
  <si>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</si>
  <si>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</si>
  <si>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</si>
  <si>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</si>
  <si>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</si>
  <si>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</si>
  <si>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</si>
  <si>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</si>
  <si>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</si>
  <si>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</si>
  <si>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</si>
  <si>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</si>
  <si>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</si>
  <si>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</si>
  <si>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</si>
  <si>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</si>
  <si>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</si>
  <si>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</si>
  <si>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</si>
  <si>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</si>
  <si>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</si>
  <si>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</si>
  <si>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</si>
  <si>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</si>
  <si>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</si>
  <si>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</si>
  <si>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</si>
  <si>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</si>
  <si>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</si>
  <si>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</si>
  <si>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</si>
  <si>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</si>
  <si>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</si>
  <si>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</si>
  <si>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</si>
  <si>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</si>
  <si>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</si>
  <si>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</si>
  <si>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</si>
  <si>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</si>
  <si>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</si>
  <si>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</si>
  <si>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</si>
  <si>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</si>
  <si>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</si>
  <si>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</si>
  <si>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</si>
  <si>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</si>
  <si>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</si>
  <si>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</si>
  <si>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</si>
  <si>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</si>
  <si>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</si>
  <si>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</si>
  <si>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</si>
  <si>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</si>
  <si>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</si>
  <si>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</si>
  <si>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</si>
  <si>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</si>
  <si>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</si>
  <si>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</si>
  <si>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</si>
  <si>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</si>
  <si>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</si>
  <si>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</si>
  <si>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</si>
  <si>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</si>
  <si>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</si>
  <si>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</si>
  <si>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</si>
  <si>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</si>
  <si>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</si>
  <si>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</si>
  <si>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</si>
  <si>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</si>
  <si>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</si>
  <si>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</si>
  <si>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</si>
  <si>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</si>
  <si>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</si>
  <si>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</si>
  <si>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</si>
  <si>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</si>
  <si>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</si>
  <si>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</si>
  <si>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</si>
  <si>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</si>
  <si>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</si>
  <si>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</si>
  <si>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</si>
  <si>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</si>
  <si>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</si>
  <si>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</si>
  <si>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</si>
  <si>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</si>
  <si>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</si>
  <si>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</si>
  <si>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</si>
  <si>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</si>
  <si>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</si>
  <si>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</si>
  <si>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</si>
  <si>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</si>
  <si>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</si>
  <si>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</si>
  <si>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</si>
  <si>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</si>
  <si>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</si>
  <si>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</si>
  <si>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</si>
  <si>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</si>
  <si>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</si>
  <si>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</si>
  <si>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</si>
  <si>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</si>
  <si>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</si>
  <si>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</si>
  <si>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</si>
  <si>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</si>
  <si>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</si>
  <si>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</si>
  <si>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</si>
  <si>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</si>
  <si>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</si>
  <si>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</si>
  <si>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</si>
  <si>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</si>
  <si>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</si>
  <si>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</si>
  <si>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</si>
  <si>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</si>
  <si>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</si>
  <si>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</si>
  <si>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</si>
  <si>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</si>
  <si>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</si>
  <si>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</si>
  <si>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</si>
  <si>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</si>
  <si>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</si>
  <si>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</si>
  <si>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</si>
  <si>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</si>
  <si>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</si>
  <si>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</si>
  <si>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</si>
  <si>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</si>
  <si>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</si>
  <si>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</si>
  <si>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</si>
  <si>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</si>
  <si>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</si>
  <si>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</si>
  <si>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</si>
  <si>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</si>
  <si>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</si>
  <si>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</si>
  <si>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</si>
  <si>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</si>
  <si>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</si>
  <si>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</si>
  <si>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</si>
  <si>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</si>
  <si>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</si>
  <si>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</si>
  <si>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</si>
  <si>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</si>
  <si>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</si>
  <si>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</si>
  <si>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</si>
  <si>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</si>
  <si>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</si>
  <si>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</si>
  <si>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</si>
  <si>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</si>
  <si>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</si>
  <si>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</si>
  <si>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</si>
  <si>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</si>
  <si>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</si>
  <si>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</si>
  <si>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</si>
  <si>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</si>
  <si>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</si>
  <si>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</si>
  <si>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</si>
  <si>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</si>
  <si>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</si>
  <si>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</si>
  <si>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</si>
  <si>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</si>
  <si>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</si>
  <si>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</si>
  <si>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</si>
  <si>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</si>
  <si>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</si>
  <si>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</si>
  <si>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</si>
  <si>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</si>
  <si>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</si>
  <si>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</si>
  <si>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</si>
  <si>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</si>
  <si>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</si>
  <si>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</si>
  <si>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</si>
  <si>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</si>
  <si>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</si>
  <si>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</si>
  <si>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</si>
  <si>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</si>
  <si>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</si>
  <si>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</si>
  <si>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</si>
  <si>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</si>
  <si>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</si>
  <si>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</si>
  <si>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</si>
  <si>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</si>
  <si>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</si>
  <si>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</si>
  <si>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</si>
  <si>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</si>
  <si>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</si>
  <si>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</si>
  <si>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</si>
  <si>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</si>
  <si>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</si>
  <si>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</si>
  <si>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</si>
  <si>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</si>
  <si>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</si>
  <si>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</si>
  <si>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</si>
  <si>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</si>
  <si>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</si>
  <si>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</si>
  <si>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</si>
  <si>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</si>
  <si>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</si>
  <si>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</si>
  <si>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</si>
  <si>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</si>
  <si>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</si>
  <si>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</si>
  <si>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</si>
  <si>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</si>
  <si>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</si>
  <si>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</si>
  <si>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</si>
  <si>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</si>
  <si>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</si>
  <si>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</si>
  <si>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</si>
  <si>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</si>
  <si>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</si>
  <si>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</si>
  <si>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</si>
  <si>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</si>
  <si>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</si>
  <si>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</si>
  <si>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</si>
  <si>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</si>
  <si>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</si>
  <si>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</si>
  <si>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</si>
  <si>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</si>
  <si>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</si>
  <si>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</si>
  <si>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</si>
  <si>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</si>
  <si>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</si>
  <si>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</si>
  <si>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</si>
  <si>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</si>
  <si>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</si>
  <si>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</si>
  <si>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</si>
  <si>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</si>
  <si>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</si>
  <si>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</si>
  <si>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</si>
  <si>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</si>
  <si>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</si>
  <si>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</si>
  <si>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</si>
  <si>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</si>
  <si>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</si>
  <si>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</si>
  <si>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</si>
  <si>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</si>
  <si>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</si>
  <si>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</si>
  <si>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</si>
  <si>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</si>
  <si>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</si>
  <si>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</si>
  <si>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</si>
  <si>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</si>
  <si>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</si>
  <si>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</si>
  <si>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</si>
  <si>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</si>
  <si>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</si>
  <si>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</si>
  <si>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</si>
  <si>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</si>
  <si>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</si>
  <si>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</si>
  <si>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</si>
  <si>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</si>
  <si>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</si>
  <si>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</si>
  <si>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</si>
  <si>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</si>
  <si>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</si>
  <si>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</si>
  <si>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</si>
  <si>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</si>
  <si>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</si>
  <si>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</si>
  <si>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</si>
  <si>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</si>
  <si>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</si>
  <si>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</si>
  <si>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</si>
  <si>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</si>
  <si>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</si>
  <si>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</si>
  <si>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</si>
  <si>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</si>
  <si>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</si>
  <si>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</si>
  <si>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</si>
  <si>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</si>
  <si>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</si>
  <si>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</si>
  <si>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</si>
  <si>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</si>
  <si>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</si>
  <si>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</si>
  <si>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</si>
  <si>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</si>
  <si>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</si>
  <si>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</si>
  <si>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</si>
  <si>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</si>
  <si>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</si>
  <si>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</si>
  <si>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</si>
  <si>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</si>
  <si>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</si>
  <si>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</si>
  <si>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</si>
  <si>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</si>
  <si>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</si>
  <si>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</si>
  <si>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</si>
  <si>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</si>
  <si>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</si>
  <si>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</si>
  <si>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</si>
  <si>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</si>
  <si>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</si>
  <si>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</si>
  <si>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</si>
  <si>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</si>
  <si>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</si>
  <si>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</si>
  <si>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</si>
  <si>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</si>
  <si>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</si>
  <si>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</si>
  <si>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</si>
  <si>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</si>
  <si>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</si>
  <si>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</si>
  <si>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</si>
  <si>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</si>
  <si>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</si>
  <si>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</si>
  <si>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</si>
  <si>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</si>
  <si>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</si>
  <si>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</si>
  <si>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</si>
  <si>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</si>
  <si>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</si>
  <si>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</si>
  <si>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</si>
  <si>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</si>
  <si>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</si>
  <si>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</si>
  <si>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</si>
  <si>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</si>
  <si>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</si>
  <si>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</si>
  <si>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</si>
  <si>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</si>
  <si>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</si>
  <si>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</si>
  <si>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</si>
  <si>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</si>
  <si>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</si>
  <si>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</si>
  <si>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</si>
  <si>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</si>
  <si>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</si>
  <si>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</si>
  <si>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</si>
  <si>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</si>
  <si>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</si>
  <si>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</si>
  <si>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</si>
  <si>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</si>
  <si>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</si>
  <si>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</si>
  <si>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</si>
  <si>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</si>
  <si>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</si>
  <si>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</si>
  <si>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</si>
  <si>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</si>
  <si>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</si>
  <si>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</si>
  <si>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</si>
  <si>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</si>
  <si>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</si>
  <si>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</si>
  <si>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</si>
  <si>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</si>
  <si>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</si>
  <si>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</si>
  <si>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</si>
  <si>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</si>
  <si>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</si>
  <si>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</si>
  <si>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</si>
  <si>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</si>
  <si>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</si>
  <si>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</si>
  <si>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</si>
  <si>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</si>
  <si>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</si>
  <si>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</si>
  <si>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</si>
  <si>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</si>
  <si>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</si>
  <si>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</si>
  <si>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</si>
  <si>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</si>
  <si>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</si>
  <si>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</si>
  <si>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</si>
  <si>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</si>
  <si>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</si>
  <si>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</si>
  <si>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</si>
  <si>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</si>
  <si>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</si>
  <si>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</si>
  <si>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</si>
  <si>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</si>
  <si>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</si>
  <si>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</si>
  <si>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</si>
  <si>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</si>
  <si>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</si>
  <si>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</si>
  <si>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</si>
  <si>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</si>
  <si>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</si>
  <si>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</si>
  <si>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</si>
  <si>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</si>
  <si>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</si>
  <si>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</si>
  <si>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</si>
  <si>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</si>
  <si>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</si>
  <si>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</si>
  <si>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</si>
  <si>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</si>
  <si>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</si>
  <si>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</si>
  <si>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</si>
  <si>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</si>
  <si>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</si>
  <si>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</si>
  <si>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</si>
  <si>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</si>
  <si>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</si>
  <si>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</si>
  <si>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</si>
  <si>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</si>
  <si>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</si>
  <si>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</si>
  <si>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</si>
  <si>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</si>
  <si>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</si>
  <si>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</si>
  <si>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</si>
  <si>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</si>
  <si>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</si>
  <si>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</si>
  <si>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</si>
  <si>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</si>
  <si>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</si>
  <si>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</si>
  <si>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</si>
  <si>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</si>
  <si>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</si>
  <si>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</si>
  <si>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</si>
  <si>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</si>
  <si>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</si>
  <si>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</si>
  <si>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</si>
  <si>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</si>
  <si>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</si>
  <si>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</si>
  <si>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</si>
  <si>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</si>
  <si>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</si>
  <si>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</si>
  <si>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</si>
  <si>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</si>
  <si>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</si>
  <si>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</si>
  <si>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</si>
  <si>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</si>
  <si>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</si>
  <si>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</si>
  <si>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</si>
  <si>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</si>
  <si>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</si>
  <si>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</si>
  <si>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</si>
  <si>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</si>
  <si>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</si>
  <si>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</si>
  <si>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</si>
  <si>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</si>
  <si>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</si>
  <si>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</si>
  <si>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</si>
  <si>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</si>
  <si>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</si>
  <si>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</si>
  <si>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</si>
  <si>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</si>
  <si>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</si>
  <si>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</si>
  <si>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</si>
  <si>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</si>
  <si>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</si>
  <si>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</si>
  <si>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</si>
  <si>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</si>
  <si>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</si>
  <si>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</si>
  <si>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</si>
  <si>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</si>
  <si>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</si>
  <si>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</si>
  <si>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</si>
  <si>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</si>
  <si>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</si>
  <si>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</si>
  <si>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</si>
  <si>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</si>
  <si>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</si>
  <si>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</si>
  <si>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</si>
  <si>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</si>
  <si>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</si>
  <si>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</si>
  <si>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</si>
  <si>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</si>
  <si>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</si>
  <si>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</si>
  <si>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</si>
  <si>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</si>
  <si>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</si>
  <si>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</si>
  <si>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</si>
  <si>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</si>
  <si>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</si>
  <si>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</si>
  <si>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</si>
  <si>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</si>
  <si>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</si>
  <si>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</si>
  <si>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</si>
  <si>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</si>
  <si>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</si>
  <si>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</si>
  <si>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</si>
  <si>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</si>
  <si>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</si>
  <si>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</si>
  <si>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</si>
  <si>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</si>
  <si>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</si>
  <si>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</si>
  <si>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</si>
  <si>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</si>
  <si>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</si>
  <si>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</si>
  <si>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</si>
  <si>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</si>
  <si>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</si>
  <si>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</si>
  <si>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</si>
  <si>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</si>
  <si>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</si>
  <si>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</si>
  <si>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</si>
  <si>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</si>
  <si>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</si>
  <si>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</si>
  <si>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</si>
  <si>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</si>
  <si>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</si>
  <si>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</si>
  <si>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</si>
  <si>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</si>
  <si>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</si>
  <si>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</si>
  <si>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</si>
  <si>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</si>
  <si>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</si>
  <si>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</si>
  <si>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</si>
  <si>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</si>
  <si>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</si>
  <si>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</si>
  <si>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</si>
  <si>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</si>
  <si>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</si>
  <si>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</si>
  <si>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</si>
  <si>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</si>
  <si>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</si>
  <si>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</si>
  <si>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</si>
  <si>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</si>
  <si>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</si>
  <si>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</si>
  <si>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</si>
  <si>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</si>
  <si>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</si>
  <si>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</si>
  <si>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</si>
  <si>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</si>
  <si>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</si>
  <si>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</si>
  <si>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</si>
  <si>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</si>
  <si>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</si>
  <si>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</si>
  <si>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</si>
  <si>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</si>
  <si>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</si>
  <si>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</si>
  <si>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</si>
  <si>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</si>
  <si>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</si>
  <si>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</si>
  <si>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</si>
  <si>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</si>
  <si>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</si>
  <si>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</si>
  <si>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</si>
  <si>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</si>
  <si>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</si>
  <si>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</si>
  <si>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</si>
  <si>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</si>
  <si>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</si>
  <si>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</si>
  <si>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</si>
  <si>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</si>
  <si>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</si>
  <si>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</si>
  <si>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</si>
  <si>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</si>
  <si>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</si>
  <si>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</si>
  <si>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</si>
  <si>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</si>
  <si>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</si>
  <si>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</si>
  <si>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</si>
  <si>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</si>
  <si>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</si>
  <si>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</si>
  <si>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</si>
  <si>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</si>
  <si>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</si>
  <si>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</si>
  <si>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</si>
  <si>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</si>
  <si>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</si>
  <si>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</si>
  <si>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</si>
  <si>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</si>
  <si>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</si>
  <si>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</si>
  <si>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</si>
  <si>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</si>
  <si>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</si>
  <si>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</si>
  <si>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</si>
  <si>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</si>
  <si>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</si>
  <si>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</si>
  <si>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</si>
  <si>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</si>
  <si>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</si>
  <si>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</si>
  <si>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</si>
  <si>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</si>
  <si>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</si>
  <si>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</si>
  <si>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</si>
  <si>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</si>
  <si>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</si>
  <si>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</si>
  <si>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</si>
  <si>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</si>
  <si>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</si>
  <si>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</si>
  <si>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</si>
  <si>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</si>
  <si>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</si>
  <si>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</si>
  <si>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</si>
  <si>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</si>
  <si>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</si>
  <si>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</si>
  <si>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</si>
  <si>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</si>
  <si>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</si>
  <si>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</si>
  <si>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</si>
  <si>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</si>
  <si>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</si>
  <si>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</si>
  <si>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</si>
  <si>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</si>
  <si>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</si>
  <si>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</si>
  <si>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</si>
  <si>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</si>
  <si>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</si>
  <si>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</si>
  <si>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</si>
  <si>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</si>
  <si>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</si>
  <si>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</si>
  <si>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</si>
  <si>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</si>
  <si>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</si>
  <si>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</si>
  <si>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</si>
  <si>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</si>
  <si>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</si>
  <si>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</si>
  <si>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</si>
  <si>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</si>
  <si>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</si>
  <si>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</si>
  <si>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</si>
  <si>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</si>
  <si>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</si>
  <si>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</si>
  <si>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</si>
  <si>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</si>
  <si>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</si>
  <si>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</si>
  <si>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</si>
  <si>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</si>
  <si>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</si>
  <si>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</si>
  <si>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</si>
  <si>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</si>
  <si>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</si>
  <si>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</si>
  <si>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</si>
  <si>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</si>
  <si>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</si>
  <si>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</si>
  <si>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</si>
  <si>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</si>
  <si>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</si>
  <si>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</si>
  <si>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</si>
  <si>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</si>
  <si>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</si>
  <si>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</si>
  <si>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</si>
  <si>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</si>
  <si>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</si>
  <si>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</si>
  <si>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</si>
  <si>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</si>
  <si>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</si>
  <si>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</si>
  <si>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</si>
  <si>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</si>
  <si>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</si>
  <si>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</si>
  <si>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</si>
  <si>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</si>
  <si>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</si>
  <si>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</si>
  <si>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</si>
  <si>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</si>
  <si>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</si>
  <si>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</si>
  <si>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</si>
  <si>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</si>
  <si>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</si>
  <si>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</si>
  <si>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</si>
  <si>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</si>
  <si>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</si>
  <si>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</si>
  <si>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</si>
  <si>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</si>
  <si>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</si>
  <si>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</si>
  <si>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</si>
  <si>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</si>
  <si>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</si>
  <si>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</si>
  <si>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</si>
  <si>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</si>
  <si>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</si>
  <si>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</si>
  <si>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</si>
  <si>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</si>
  <si>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</si>
  <si>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</si>
  <si>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</si>
  <si>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</si>
  <si>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</si>
  <si>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</si>
  <si>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</si>
  <si>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</si>
  <si>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</si>
  <si>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</si>
  <si>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</si>
  <si>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</si>
  <si>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</si>
  <si>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</si>
  <si>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</si>
  <si>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</si>
  <si>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</si>
  <si>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</si>
  <si>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</si>
  <si>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</si>
  <si>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</si>
  <si>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</si>
  <si>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</si>
  <si>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</si>
  <si>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</si>
  <si>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</si>
  <si>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</si>
  <si>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</si>
  <si>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</si>
  <si>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</si>
  <si>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</si>
  <si>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</si>
  <si>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</si>
  <si>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</si>
  <si>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</si>
  <si>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</si>
  <si>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</si>
  <si>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</si>
  <si>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</si>
  <si>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</si>
  <si>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</si>
  <si>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</si>
  <si>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</si>
  <si>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</si>
  <si>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</si>
  <si>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</si>
  <si>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</si>
  <si>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</si>
  <si>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</si>
  <si>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</si>
  <si>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</si>
  <si>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</si>
  <si>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</si>
  <si>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</si>
  <si>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</si>
  <si>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</si>
  <si>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</si>
  <si>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</si>
  <si>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</si>
  <si>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</si>
  <si>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</si>
  <si>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</si>
  <si>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</si>
  <si>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</si>
  <si>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</si>
  <si>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</si>
  <si>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</si>
  <si>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</si>
  <si>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</si>
  <si>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</si>
  <si>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</si>
  <si>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</si>
  <si>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</si>
  <si>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</si>
  <si>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</si>
  <si>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</si>
  <si>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</si>
  <si>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</si>
  <si>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</si>
  <si>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</si>
  <si>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</si>
  <si>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</si>
  <si>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</si>
  <si>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</si>
  <si>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</si>
  <si>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</si>
  <si>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</si>
  <si>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</si>
  <si>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</si>
  <si>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</si>
  <si>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</si>
  <si>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</si>
  <si>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</si>
  <si>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</si>
  <si>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</si>
  <si>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</si>
  <si>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</si>
  <si>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</si>
  <si>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</si>
  <si>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</si>
  <si>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</si>
  <si>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</si>
  <si>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</si>
  <si>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</si>
  <si>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</si>
  <si>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</si>
  <si>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</si>
  <si>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</si>
  <si>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</si>
  <si>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</si>
  <si>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</si>
  <si>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</si>
  <si>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</si>
  <si>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</si>
  <si>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</si>
  <si>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</si>
  <si>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</si>
  <si>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</si>
  <si>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</si>
  <si>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</si>
  <si>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</si>
  <si>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</si>
  <si>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</si>
  <si>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</si>
  <si>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</si>
  <si>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</si>
  <si>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</si>
  <si>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</si>
  <si>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</si>
  <si>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</si>
  <si>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</si>
  <si>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</si>
  <si>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</si>
  <si>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</si>
  <si>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</si>
  <si>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</si>
  <si>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</si>
  <si>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</si>
  <si>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</si>
  <si>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</si>
  <si>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</si>
  <si>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</si>
  <si>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</si>
  <si>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</si>
  <si>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</si>
  <si>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</si>
  <si>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</si>
  <si>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</si>
  <si>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</si>
  <si>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</si>
  <si>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</si>
  <si>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</si>
  <si>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</si>
  <si>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</si>
  <si>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</si>
  <si>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</si>
  <si>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</si>
  <si>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</si>
  <si>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</si>
  <si>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</si>
  <si>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</si>
  <si>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</si>
  <si>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</si>
  <si>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</si>
  <si>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</si>
  <si>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</si>
  <si>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</si>
  <si>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</si>
  <si>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</si>
  <si>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</si>
  <si>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</si>
  <si>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</si>
  <si>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</si>
  <si>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</si>
  <si>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</si>
  <si>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</si>
  <si>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</si>
  <si>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</si>
  <si>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</si>
  <si>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</si>
  <si>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</si>
  <si>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</si>
  <si>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</si>
  <si>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</si>
  <si>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</si>
  <si>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</si>
  <si>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</si>
  <si>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</si>
  <si>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</si>
  <si>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</si>
  <si>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</si>
  <si>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</si>
  <si>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</si>
  <si>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</si>
  <si>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</si>
  <si>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</si>
  <si>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</si>
  <si>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</si>
  <si>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</si>
  <si>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</si>
  <si>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</si>
  <si>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</si>
  <si>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</si>
  <si>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</si>
  <si>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</si>
  <si>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</si>
  <si>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</si>
  <si>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</si>
  <si>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</si>
  <si>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</si>
  <si>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</si>
  <si>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</si>
  <si>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</si>
  <si>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</si>
  <si>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</si>
  <si>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</si>
  <si>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</si>
  <si>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</si>
  <si>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</si>
  <si>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</si>
  <si>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</si>
  <si>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</si>
  <si>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</si>
  <si>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</si>
  <si>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</si>
  <si>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</si>
  <si>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</si>
  <si>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</si>
  <si>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</si>
  <si>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</si>
  <si>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</si>
  <si>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</si>
  <si>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</si>
  <si>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</si>
  <si>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</si>
  <si>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</si>
  <si>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</si>
  <si>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</si>
  <si>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</si>
  <si>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</si>
  <si>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</si>
  <si>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</si>
  <si>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</si>
  <si>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</si>
  <si>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</si>
  <si>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</si>
  <si>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</si>
  <si>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</si>
  <si>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</si>
  <si>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</si>
  <si>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</si>
  <si>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</si>
  <si>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</si>
  <si>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</si>
  <si>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</si>
  <si>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</si>
  <si>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</si>
  <si>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</si>
  <si>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</si>
  <si>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</si>
  <si>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</si>
  <si>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</si>
  <si>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</si>
  <si>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</si>
  <si>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</si>
  <si>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</si>
  <si>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</si>
  <si>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</si>
  <si>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</si>
  <si>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</si>
  <si>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</si>
  <si>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</si>
  <si>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</si>
  <si>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</si>
  <si>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</si>
  <si>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</si>
  <si>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</si>
  <si>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</si>
  <si>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</si>
  <si>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</si>
  <si>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</si>
  <si>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</si>
  <si>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</si>
  <si>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</si>
  <si>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</si>
  <si>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</si>
  <si>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</si>
  <si>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</si>
  <si>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</si>
  <si>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</si>
  <si>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</si>
  <si>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</si>
  <si>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</si>
  <si>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</si>
  <si>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</si>
  <si>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</si>
  <si>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</si>
  <si>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</si>
  <si>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</si>
  <si>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</si>
  <si>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</si>
  <si>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</si>
  <si>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</si>
  <si>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</si>
  <si>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</si>
  <si>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</si>
  <si>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</si>
  <si>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</si>
  <si>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</si>
  <si>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</si>
  <si>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</si>
  <si>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</si>
  <si>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</si>
  <si>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</si>
  <si>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</si>
  <si>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</si>
  <si>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</si>
  <si>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</si>
  <si>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</si>
  <si>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</si>
  <si>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</si>
  <si>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</si>
  <si>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</si>
  <si>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</si>
  <si>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</si>
  <si>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</si>
  <si>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</si>
  <si>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</si>
  <si>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</si>
  <si>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</si>
  <si>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</si>
  <si>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</si>
  <si>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</si>
  <si>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</si>
  <si>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</si>
  <si>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</si>
  <si>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</si>
  <si>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</si>
  <si>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</si>
  <si>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</si>
  <si>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</si>
  <si>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</si>
  <si>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</si>
  <si>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</si>
  <si>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</si>
  <si>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</si>
  <si>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</si>
  <si>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</si>
  <si>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</si>
  <si>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</si>
  <si>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</si>
  <si>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</si>
  <si>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</si>
  <si>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</si>
  <si>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</si>
  <si>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</si>
  <si>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</si>
  <si>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</si>
  <si>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</si>
  <si>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</si>
  <si>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</si>
  <si>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</si>
  <si>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</si>
  <si>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</si>
  <si>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</si>
  <si>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</si>
  <si>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</si>
  <si>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</si>
  <si>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</si>
  <si>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</si>
  <si>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</si>
  <si>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</si>
  <si>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</si>
  <si>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</si>
  <si>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</si>
  <si>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</si>
  <si>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</si>
  <si>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</si>
  <si>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</si>
  <si>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</si>
  <si>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</si>
  <si>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</si>
  <si>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</si>
  <si>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</si>
  <si>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</si>
  <si>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</si>
  <si>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</si>
  <si>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</si>
  <si>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</si>
  <si>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</si>
  <si>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</si>
  <si>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</si>
  <si>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</si>
  <si>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</si>
  <si>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</si>
  <si>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</si>
  <si>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</si>
  <si>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</si>
  <si>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</si>
  <si>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</si>
  <si>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</si>
  <si>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</si>
  <si>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</si>
  <si>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</si>
  <si>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</si>
  <si>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</si>
  <si>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</si>
  <si>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</si>
  <si>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</si>
  <si>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</si>
  <si>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</si>
  <si>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</si>
  <si>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</si>
  <si>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</si>
  <si>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</si>
  <si>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</si>
  <si>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</si>
  <si>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</si>
  <si>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</si>
  <si>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</si>
  <si>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</si>
  <si>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</si>
  <si>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</si>
  <si>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</si>
  <si>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</si>
  <si>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</si>
  <si>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</si>
  <si>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</si>
  <si>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</si>
  <si>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</si>
  <si>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</si>
  <si>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</si>
  <si>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</si>
  <si>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</si>
  <si>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</si>
  <si>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</si>
  <si>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</si>
  <si>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</si>
  <si>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</si>
  <si>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</si>
  <si>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</si>
  <si>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</si>
  <si>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</si>
  <si>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</si>
  <si>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</si>
  <si>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</si>
  <si>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</si>
  <si>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</si>
  <si>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</si>
  <si>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</si>
  <si>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</si>
  <si>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</si>
  <si>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</si>
  <si>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</si>
  <si>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</si>
  <si>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</si>
  <si>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</si>
  <si>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</si>
  <si>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</si>
  <si>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</si>
  <si>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</si>
  <si>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</si>
  <si>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</si>
  <si>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</si>
  <si>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</si>
  <si>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</si>
  <si>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</si>
  <si>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</si>
  <si>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</si>
  <si>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</si>
  <si>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</si>
  <si>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</si>
  <si>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</si>
  <si>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</si>
  <si>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</si>
  <si>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</si>
  <si>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</si>
  <si>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</si>
  <si>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</si>
  <si>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</si>
  <si>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</si>
  <si>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</si>
  <si>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</si>
  <si>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</si>
  <si>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</si>
  <si>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</si>
  <si>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</si>
  <si>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</si>
  <si>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</si>
  <si>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</si>
  <si>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</si>
  <si>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</si>
  <si>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</si>
  <si>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</si>
  <si>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</si>
  <si>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</si>
  <si>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</si>
  <si>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</si>
  <si>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</si>
  <si>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</si>
  <si>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</si>
  <si>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</si>
  <si>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</si>
  <si>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</si>
  <si>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</si>
  <si>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</si>
  <si>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</si>
  <si>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</si>
  <si>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</si>
  <si>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</si>
  <si>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</si>
  <si>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</si>
  <si>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</si>
  <si>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</si>
  <si>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</si>
  <si>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</si>
  <si>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</si>
  <si>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</si>
  <si>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</si>
  <si>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</si>
  <si>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</si>
  <si>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</si>
  <si>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</si>
  <si>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</si>
  <si>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</si>
  <si>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</si>
  <si>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</si>
  <si>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</si>
  <si>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</si>
  <si>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</si>
  <si>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</si>
  <si>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</si>
  <si>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</si>
  <si>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</si>
  <si>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</si>
  <si>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</si>
  <si>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</si>
  <si>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</si>
  <si>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</si>
  <si>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</si>
  <si>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</si>
  <si>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</si>
  <si>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</si>
  <si>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</si>
  <si>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</si>
  <si>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</si>
  <si>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</si>
  <si>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</si>
  <si>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</si>
  <si>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</si>
  <si>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</si>
  <si>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</si>
  <si>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</si>
  <si>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</si>
  <si>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</si>
  <si>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</si>
  <si>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</si>
  <si>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</si>
  <si>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</si>
  <si>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</si>
  <si>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</si>
  <si>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</si>
  <si>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</si>
  <si>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</si>
  <si>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</si>
  <si>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</si>
  <si>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</si>
  <si>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</si>
  <si>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</si>
  <si>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</si>
  <si>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</si>
  <si>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</si>
  <si>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</si>
  <si>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</si>
  <si>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</si>
  <si>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</si>
  <si>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</si>
  <si>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</si>
  <si>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</si>
  <si>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</si>
  <si>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</si>
  <si>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</si>
  <si>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</si>
  <si>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</si>
  <si>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</si>
  <si>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</si>
  <si>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</si>
  <si>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</si>
  <si>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</si>
  <si>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</si>
  <si>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</si>
  <si>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</si>
  <si>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</si>
  <si>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</si>
  <si>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</si>
  <si>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</si>
  <si>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</si>
  <si>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</si>
  <si>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</si>
  <si>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</si>
  <si>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</si>
  <si>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</si>
  <si>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</si>
  <si>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</si>
  <si>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</si>
  <si>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</si>
  <si>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</si>
  <si>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</si>
  <si>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</si>
  <si>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</si>
  <si>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</si>
  <si>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</si>
  <si>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</si>
  <si>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</si>
  <si>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</si>
  <si>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</si>
  <si>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</si>
  <si>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</si>
  <si>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</si>
  <si>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</si>
  <si>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</si>
  <si>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</si>
  <si>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</si>
  <si>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</si>
  <si>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</si>
  <si>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</si>
  <si>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</si>
  <si>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</si>
  <si>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</si>
  <si>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</si>
  <si>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</si>
  <si>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</si>
  <si>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</si>
  <si>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</si>
  <si>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</si>
  <si>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</si>
  <si>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</si>
  <si>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</si>
  <si>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</si>
  <si>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</si>
  <si>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</si>
  <si>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</si>
  <si>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</si>
  <si>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</si>
  <si>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</si>
  <si>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</si>
  <si>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</si>
  <si>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</si>
  <si>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</si>
  <si>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</si>
  <si>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</si>
  <si>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</si>
  <si>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</si>
  <si>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</si>
  <si>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</si>
  <si>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</si>
  <si>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</si>
  <si>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</si>
  <si>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</si>
  <si>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</si>
  <si>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</si>
  <si>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</si>
  <si>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</si>
  <si>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</si>
  <si>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</si>
  <si>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</si>
  <si>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</si>
  <si>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</si>
  <si>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</si>
  <si>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</si>
  <si>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</si>
  <si>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</si>
  <si>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</si>
  <si>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</si>
  <si>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</si>
  <si>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</si>
  <si>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</si>
  <si>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</si>
  <si>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</si>
  <si>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</si>
  <si>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</si>
  <si>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</si>
  <si>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</si>
  <si>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</si>
  <si>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</si>
  <si>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</si>
  <si>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</si>
  <si>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</si>
  <si>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</si>
  <si>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</si>
  <si>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</si>
  <si>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</si>
  <si>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</si>
  <si>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</si>
  <si>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</si>
  <si>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</si>
  <si>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</si>
  <si>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</si>
  <si>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</si>
  <si>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</si>
  <si>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</si>
  <si>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</si>
  <si>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</si>
  <si>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</si>
  <si>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</si>
  <si>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</si>
  <si>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</si>
  <si>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</si>
  <si>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</si>
  <si>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</si>
  <si>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</si>
  <si>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</si>
  <si>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</si>
  <si>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</si>
  <si>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</si>
  <si>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</si>
  <si>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</si>
  <si>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</si>
  <si>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</si>
  <si>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</si>
  <si>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</si>
  <si>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</si>
  <si>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</si>
  <si>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</si>
  <si>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</si>
  <si>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</si>
  <si>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</si>
  <si>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</si>
  <si>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</si>
  <si>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</si>
  <si>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</si>
  <si>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</si>
  <si>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</si>
  <si>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</si>
  <si>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</si>
  <si>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</si>
  <si>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</si>
  <si>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</si>
  <si>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</si>
  <si>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</si>
  <si>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</si>
  <si>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</si>
  <si>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</si>
  <si>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</si>
  <si>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</si>
  <si>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</si>
  <si>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</si>
  <si>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</si>
  <si>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</si>
  <si>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</si>
  <si>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</si>
  <si>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</si>
  <si>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</si>
  <si>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</si>
  <si>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</si>
  <si>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</si>
  <si>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</si>
  <si>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</si>
  <si>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</si>
  <si>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</si>
  <si>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</si>
  <si>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</si>
  <si>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</si>
  <si>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</si>
  <si>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</si>
  <si>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</si>
  <si>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</si>
  <si>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</si>
  <si>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</si>
  <si>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</si>
  <si>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</si>
  <si>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</si>
  <si>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</si>
  <si>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</si>
  <si>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</si>
  <si>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</si>
  <si>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</si>
  <si>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</si>
  <si>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</si>
  <si>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</si>
  <si>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</si>
  <si>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</si>
  <si>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</si>
  <si>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</si>
  <si>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</si>
  <si>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</si>
  <si>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</si>
  <si>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</si>
  <si>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</si>
  <si>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</si>
  <si>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</si>
  <si>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</si>
  <si>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</si>
  <si>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</si>
  <si>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</si>
  <si>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</si>
  <si>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</si>
  <si>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</si>
  <si>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</si>
  <si>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</si>
  <si>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</si>
  <si>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</si>
  <si>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</si>
  <si>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</si>
  <si>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</si>
  <si>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</si>
  <si>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</si>
  <si>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</si>
  <si>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</si>
  <si>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</si>
  <si>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</si>
  <si>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</si>
  <si>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</si>
  <si>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</si>
  <si>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</si>
  <si>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</si>
  <si>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</si>
  <si>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</si>
  <si>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</si>
  <si>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</si>
  <si>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</si>
  <si>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</si>
  <si>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</si>
  <si>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</si>
  <si>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</si>
  <si>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</si>
  <si>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</si>
  <si>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</si>
  <si>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</si>
  <si>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</si>
  <si>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</si>
  <si>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</si>
  <si>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</si>
  <si>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</si>
  <si>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</si>
  <si>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</si>
  <si>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</si>
  <si>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</si>
  <si>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</si>
  <si>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</si>
  <si>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</si>
  <si>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</si>
  <si>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</si>
  <si>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</si>
  <si>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</si>
  <si>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</si>
  <si>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</si>
  <si>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</si>
  <si>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</si>
  <si>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</si>
  <si>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</si>
  <si>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</si>
  <si>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</si>
  <si>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</si>
  <si>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</si>
  <si>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</si>
  <si>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</si>
  <si>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</si>
  <si>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</si>
  <si>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</si>
  <si>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</si>
  <si>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</si>
  <si>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</si>
  <si>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</si>
  <si>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</si>
  <si>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</si>
  <si>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</si>
  <si>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</si>
  <si>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</si>
  <si>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</si>
  <si>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</si>
  <si>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</si>
  <si>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</si>
  <si>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</si>
  <si>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</si>
  <si>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</si>
  <si>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</si>
  <si>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</si>
  <si>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</si>
  <si>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</si>
  <si>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</si>
  <si>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</si>
  <si>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</si>
  <si>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</si>
  <si>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</si>
  <si>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</si>
  <si>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</si>
  <si>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</si>
  <si>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</si>
  <si>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</si>
  <si>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</si>
  <si>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</si>
  <si>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</si>
  <si>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</si>
  <si>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</si>
  <si>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</si>
  <si>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</si>
  <si>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</si>
  <si>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</si>
  <si>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</si>
  <si>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</si>
  <si>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</si>
  <si>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</si>
  <si>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</si>
  <si>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</si>
  <si>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</si>
  <si>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</si>
  <si>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</si>
  <si>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</si>
  <si>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</si>
  <si>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</si>
  <si>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</si>
  <si>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</si>
  <si>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</si>
  <si>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</si>
  <si>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</si>
  <si>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</si>
  <si>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</si>
  <si>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</si>
  <si>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</si>
  <si>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</si>
  <si>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</si>
  <si>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</si>
  <si>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</si>
  <si>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</si>
  <si>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</si>
  <si>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</si>
  <si>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</si>
  <si>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</si>
  <si>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</si>
  <si>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</si>
  <si>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</si>
  <si>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</si>
  <si>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</si>
  <si>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</si>
  <si>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</si>
  <si>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</si>
  <si>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</si>
  <si>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</si>
  <si>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</si>
  <si>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</si>
  <si>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</si>
  <si>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</si>
  <si>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</si>
  <si>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</si>
  <si>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</si>
  <si>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</si>
  <si>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</si>
  <si>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</si>
  <si>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</si>
  <si>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</si>
  <si>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</si>
  <si>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</si>
  <si>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</si>
  <si>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</si>
  <si>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</si>
  <si>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</si>
  <si>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</si>
  <si>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</si>
  <si>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</si>
  <si>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</si>
  <si>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</si>
  <si>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</si>
  <si>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</si>
  <si>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</si>
  <si>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</si>
  <si>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</si>
  <si>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</si>
  <si>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</si>
  <si>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</si>
  <si>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</si>
  <si>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</si>
  <si>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</si>
  <si>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</si>
  <si>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</si>
  <si>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</si>
  <si>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</si>
  <si>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</si>
  <si>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</si>
  <si>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</si>
  <si>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</si>
  <si>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</si>
  <si>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</si>
  <si>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</si>
  <si>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</si>
  <si>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</si>
  <si>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</si>
  <si>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</si>
  <si>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</si>
  <si>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</si>
  <si>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</si>
  <si>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</si>
  <si>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</si>
  <si>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</si>
  <si>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</si>
  <si>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</si>
  <si>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</si>
  <si>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</si>
  <si>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</si>
  <si>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</si>
  <si>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</si>
  <si>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</si>
  <si>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</si>
  <si>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</si>
  <si>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</si>
  <si>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</si>
  <si>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</si>
  <si>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</si>
  <si>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</si>
  <si>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</si>
  <si>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</si>
  <si>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</si>
  <si>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</si>
  <si>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</si>
  <si>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</si>
  <si>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</si>
  <si>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</si>
  <si>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</si>
  <si>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</si>
  <si>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</si>
  <si>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</si>
  <si>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</si>
  <si>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</si>
  <si>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</si>
  <si>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</si>
  <si>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</si>
  <si>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</si>
  <si>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</si>
  <si>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</si>
  <si>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</si>
  <si>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</si>
  <si>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</si>
  <si>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</si>
  <si>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</si>
  <si>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</si>
  <si>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</si>
  <si>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</si>
  <si>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</si>
  <si>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</si>
  <si>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</si>
  <si>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</si>
  <si>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</si>
  <si>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</si>
  <si>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</si>
  <si>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</si>
  <si>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</si>
  <si>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</si>
  <si>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</si>
  <si>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</si>
  <si>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</si>
  <si>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</si>
  <si>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</si>
  <si>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</si>
  <si>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</si>
  <si>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</si>
  <si>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</si>
  <si>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</si>
  <si>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</si>
  <si>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</si>
  <si>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</si>
  <si>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</si>
  <si>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</si>
  <si>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</si>
  <si>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</si>
  <si>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</si>
  <si>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</si>
  <si>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</si>
  <si>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</si>
  <si>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</si>
  <si>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</si>
  <si>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</si>
  <si>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</si>
  <si>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</si>
  <si>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</si>
  <si>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</si>
  <si>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</si>
  <si>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</si>
  <si>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</si>
  <si>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</si>
  <si>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</si>
  <si>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</si>
  <si>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</si>
  <si>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</si>
  <si>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</si>
  <si>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</si>
  <si>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</si>
  <si>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</si>
  <si>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</si>
  <si>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</si>
  <si>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</si>
  <si>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</si>
  <si>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</si>
  <si>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</si>
  <si>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</si>
  <si>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</si>
  <si>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</si>
  <si>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</si>
  <si>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</si>
  <si>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</si>
  <si>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</si>
  <si>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</si>
  <si>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</si>
  <si>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</si>
  <si>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</si>
  <si>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</si>
  <si>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</si>
  <si>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</si>
  <si>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</si>
  <si>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</si>
  <si>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</si>
  <si>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</si>
  <si>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</si>
  <si>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</si>
  <si>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</si>
  <si>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</si>
  <si>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</si>
  <si>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</si>
  <si>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</si>
  <si>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</si>
  <si>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</si>
  <si>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</si>
  <si>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</si>
  <si>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</si>
  <si>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</si>
  <si>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</si>
  <si>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</si>
  <si>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</si>
  <si>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</si>
  <si>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</si>
  <si>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</si>
  <si>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</si>
  <si>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</si>
  <si>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</si>
  <si>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</si>
  <si>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</si>
  <si>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</si>
  <si>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</si>
  <si>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</si>
  <si>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</si>
  <si>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</si>
  <si>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</si>
  <si>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</si>
  <si>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</si>
  <si>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</si>
  <si>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</si>
  <si>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</si>
  <si>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</si>
  <si>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</si>
  <si>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</si>
  <si>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</si>
  <si>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</si>
  <si>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</si>
  <si>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</si>
  <si>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</si>
  <si>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</si>
  <si>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</si>
  <si>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</si>
  <si>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</si>
  <si>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</si>
  <si>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</si>
  <si>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</si>
  <si>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</si>
  <si>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</si>
  <si>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</si>
  <si>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</si>
  <si>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</si>
  <si>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</si>
  <si>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</si>
  <si>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</si>
  <si>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</si>
  <si>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</si>
  <si>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</si>
  <si>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</si>
  <si>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</si>
  <si>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</si>
  <si>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</si>
  <si>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</si>
  <si>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</si>
  <si>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</si>
  <si>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</si>
  <si>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</si>
  <si>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</si>
  <si>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</si>
  <si>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</si>
  <si>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</si>
  <si>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</si>
  <si>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</si>
  <si>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</si>
  <si>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</si>
  <si>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</si>
  <si>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</si>
  <si>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</si>
  <si>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</si>
  <si>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</si>
  <si>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</si>
  <si>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</si>
  <si>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</si>
  <si>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</si>
  <si>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</si>
  <si>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</si>
  <si>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</si>
  <si>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</si>
  <si>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</si>
  <si>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</si>
  <si>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</si>
  <si>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</si>
  <si>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</si>
  <si>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</si>
  <si>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</si>
  <si>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</si>
  <si>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</si>
  <si>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</si>
  <si>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</si>
  <si>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</si>
  <si>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</si>
  <si>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</si>
  <si>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</si>
  <si>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</si>
  <si>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</si>
  <si>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</si>
  <si>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</si>
  <si>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</si>
  <si>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</si>
  <si>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</si>
  <si>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</si>
  <si>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</si>
  <si>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</si>
  <si>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</si>
  <si>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</si>
  <si>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</si>
  <si>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</si>
  <si>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</si>
  <si>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</si>
  <si>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</si>
  <si>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</si>
  <si>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</si>
  <si>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</si>
  <si>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</si>
  <si>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</si>
  <si>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</si>
  <si>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</si>
  <si>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</si>
  <si>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</si>
  <si>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</si>
  <si>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</si>
  <si>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</si>
  <si>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</si>
  <si>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</si>
  <si>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</si>
  <si>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</si>
  <si>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</si>
  <si>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</si>
  <si>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</si>
  <si>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</si>
  <si>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</si>
  <si>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</si>
  <si>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</si>
  <si>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</si>
  <si>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</si>
  <si>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</si>
  <si>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</si>
  <si>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</si>
  <si>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</si>
  <si>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</si>
  <si>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</si>
  <si>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</si>
  <si>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</si>
  <si>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</si>
  <si>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</si>
  <si>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</si>
  <si>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</si>
  <si>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</si>
  <si>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</si>
  <si>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</si>
  <si>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</si>
  <si>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</si>
  <si>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</si>
  <si>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</si>
  <si>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</si>
  <si>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</si>
  <si>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</si>
  <si>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</si>
  <si>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</si>
  <si>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</si>
  <si>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</si>
  <si>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</si>
  <si>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</si>
  <si>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</si>
  <si>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</si>
  <si>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</si>
  <si>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</si>
  <si>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</si>
  <si>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</si>
  <si>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</si>
  <si>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</si>
  <si>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</si>
  <si>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</si>
  <si>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</si>
  <si>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</si>
  <si>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</si>
  <si>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</si>
  <si>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</si>
  <si>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</si>
  <si>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</si>
  <si>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</si>
  <si>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</si>
  <si>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</si>
  <si>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</si>
  <si>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</si>
  <si>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</si>
  <si>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</si>
  <si>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</si>
  <si>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</si>
  <si>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</si>
  <si>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</si>
  <si>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</si>
  <si>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</si>
  <si>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</si>
  <si>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</si>
  <si>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</si>
  <si>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</si>
  <si>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</si>
  <si>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</si>
  <si>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</si>
  <si>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</si>
  <si>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</si>
  <si>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</si>
  <si>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</si>
  <si>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</si>
  <si>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</si>
  <si>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</si>
  <si>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</si>
  <si>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</si>
  <si>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</si>
  <si>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</si>
  <si>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</si>
  <si>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</si>
  <si>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</si>
  <si>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</si>
  <si>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</si>
  <si>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</si>
  <si>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</si>
  <si>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</si>
  <si>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</si>
  <si>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</si>
  <si>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</si>
  <si>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</si>
  <si>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</si>
  <si>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</si>
  <si>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</si>
  <si>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</si>
  <si>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</si>
  <si>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</si>
  <si>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</si>
  <si>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</si>
  <si>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</si>
  <si>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</si>
  <si>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</si>
  <si>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</si>
  <si>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</si>
  <si>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</si>
  <si>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</si>
  <si>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</si>
  <si>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</si>
  <si>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</si>
  <si>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</si>
  <si>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</si>
  <si>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</si>
  <si>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</si>
  <si>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</si>
  <si>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</si>
  <si>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</si>
  <si>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</si>
  <si>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</si>
  <si>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</si>
  <si>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</si>
  <si>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</si>
  <si>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</si>
  <si>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</si>
  <si>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</si>
  <si>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</si>
  <si>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</si>
  <si>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</si>
  <si>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</si>
  <si>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</si>
  <si>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</si>
  <si>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</si>
  <si>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</si>
  <si>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</si>
  <si>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</si>
  <si>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</si>
  <si>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</si>
  <si>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</si>
  <si>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</si>
  <si>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</si>
  <si>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</si>
  <si>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</si>
  <si>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</si>
  <si>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</si>
  <si>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</si>
  <si>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</si>
  <si>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</si>
  <si>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</si>
  <si>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</si>
  <si>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</si>
  <si>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</si>
  <si>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</si>
  <si>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</si>
  <si>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</si>
  <si>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</si>
  <si>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</si>
  <si>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</si>
  <si>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</si>
  <si>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</si>
  <si>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</si>
  <si>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</si>
  <si>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</si>
  <si>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</si>
  <si>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</si>
  <si>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</si>
  <si>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</si>
  <si>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</si>
  <si>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</si>
  <si>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</si>
  <si>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</si>
  <si>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</si>
  <si>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</si>
  <si>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</si>
  <si>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</si>
  <si>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</si>
  <si>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</si>
  <si>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</si>
  <si>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</si>
  <si>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</si>
  <si>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</si>
  <si>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</si>
  <si>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</si>
  <si>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</si>
  <si>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</si>
  <si>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</si>
  <si>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</si>
  <si>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</si>
  <si>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</si>
  <si>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</si>
  <si>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</si>
  <si>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</si>
  <si>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</si>
  <si>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</si>
  <si>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</si>
  <si>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</si>
  <si>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</si>
  <si>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</si>
  <si>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</si>
  <si>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</si>
  <si>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</si>
  <si>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</si>
  <si>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</si>
  <si>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</si>
  <si>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</si>
  <si>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</si>
  <si>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</si>
  <si>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</si>
  <si>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</si>
  <si>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</si>
  <si>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</si>
  <si>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</si>
  <si>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</si>
  <si>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</si>
  <si>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</si>
  <si>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</si>
  <si>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</si>
  <si>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</si>
  <si>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</si>
  <si>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</si>
  <si>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</si>
  <si>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</si>
  <si>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</si>
  <si>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</si>
  <si>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</si>
  <si>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</si>
  <si>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</si>
  <si>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</si>
  <si>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</si>
  <si>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</si>
  <si>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</si>
  <si>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</si>
  <si>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</si>
  <si>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</si>
  <si>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</si>
  <si>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</si>
  <si>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</si>
  <si>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</si>
  <si>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</si>
  <si>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</si>
  <si>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</si>
  <si>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</si>
  <si>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</si>
  <si>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</si>
  <si>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</si>
  <si>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</si>
  <si>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</si>
  <si>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</si>
  <si>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</si>
  <si>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</si>
  <si>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</si>
  <si>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</si>
  <si>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</si>
  <si>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</si>
  <si>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</si>
  <si>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</si>
  <si>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</si>
  <si>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</si>
  <si>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</si>
  <si>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</si>
  <si>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</si>
  <si>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</si>
  <si>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</si>
  <si>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</si>
  <si>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</si>
  <si>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</si>
  <si>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</si>
  <si>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</si>
  <si>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</si>
  <si>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</si>
  <si>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</si>
  <si>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</si>
  <si>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</si>
  <si>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</si>
  <si>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</si>
  <si>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</si>
  <si>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</si>
  <si>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</si>
  <si>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</si>
  <si>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</si>
  <si>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</si>
  <si>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</si>
  <si>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</si>
  <si>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</si>
  <si>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</si>
  <si>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</si>
  <si>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</si>
  <si>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</si>
  <si>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</si>
  <si>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</si>
  <si>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</si>
  <si>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</si>
  <si>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</si>
  <si>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</si>
  <si>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</si>
  <si>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</si>
  <si>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</si>
  <si>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</si>
  <si>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</si>
  <si>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</si>
  <si>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</si>
  <si>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</si>
  <si>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</si>
  <si>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</si>
  <si>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</si>
  <si>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</si>
  <si>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</si>
  <si>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</si>
  <si>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</si>
  <si>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</si>
  <si>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</si>
  <si>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</si>
  <si>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</si>
  <si>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</si>
  <si>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</si>
  <si>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</si>
  <si>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</si>
  <si>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</si>
  <si>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</si>
  <si>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</si>
  <si>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</si>
  <si>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</si>
  <si>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</si>
  <si>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</si>
  <si>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</si>
  <si>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</si>
  <si>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</si>
  <si>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</si>
  <si>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</si>
  <si>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</si>
  <si>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</si>
  <si>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</si>
  <si>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</si>
  <si>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</si>
  <si>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</si>
  <si>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</si>
  <si>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</si>
  <si>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</si>
  <si>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</si>
  <si>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</si>
  <si>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</si>
  <si>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</si>
  <si>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</si>
  <si>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</si>
  <si>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</si>
  <si>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</si>
  <si>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</si>
  <si>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</si>
  <si>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</si>
  <si>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</si>
  <si>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</si>
  <si>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</si>
  <si>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</si>
  <si>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</si>
  <si>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</si>
  <si>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</si>
  <si>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</si>
  <si>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</si>
  <si>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</si>
  <si>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</si>
  <si>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</si>
  <si>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</si>
  <si>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</si>
  <si>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</si>
  <si>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</si>
  <si>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</si>
  <si>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</si>
  <si>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</si>
  <si>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</si>
  <si>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</si>
  <si>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</si>
  <si>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</si>
  <si>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</si>
  <si>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</si>
  <si>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</si>
  <si>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</si>
  <si>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</si>
  <si>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</si>
  <si>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</si>
  <si>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</si>
  <si>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</si>
  <si>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</si>
  <si>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</si>
  <si>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</si>
  <si>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</si>
  <si>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</si>
  <si>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</si>
  <si>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</si>
  <si>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</si>
  <si>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</si>
  <si>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</si>
  <si>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</si>
  <si>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</si>
  <si>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</si>
  <si>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</si>
  <si>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</si>
  <si>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</si>
  <si>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</si>
  <si>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</si>
  <si>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</si>
  <si>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</si>
  <si>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</si>
  <si>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</si>
  <si>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</si>
  <si>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</si>
  <si>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</si>
  <si>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</si>
  <si>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</si>
  <si>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</si>
  <si>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</si>
  <si>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</si>
  <si>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</si>
  <si>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</si>
  <si>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</si>
  <si>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</si>
  <si>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</si>
  <si>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</si>
  <si>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</si>
  <si>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</si>
  <si>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</si>
  <si>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</si>
  <si>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</si>
  <si>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</si>
  <si>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</si>
  <si>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</si>
  <si>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</si>
  <si>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</si>
  <si>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</si>
  <si>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</si>
  <si>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</si>
  <si>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</si>
  <si>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</si>
  <si>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</si>
  <si>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</si>
  <si>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</si>
  <si>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</si>
  <si>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</si>
  <si>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</si>
  <si>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</si>
  <si>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</si>
  <si>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</si>
  <si>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</si>
  <si>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</si>
  <si>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</si>
  <si>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</si>
  <si>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</si>
  <si>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</si>
  <si>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</si>
  <si>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</si>
  <si>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</si>
  <si>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</si>
  <si>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</si>
  <si>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</si>
  <si>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</si>
  <si>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</si>
  <si>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</si>
  <si>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</si>
  <si>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</si>
  <si>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</si>
  <si>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</si>
  <si>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</si>
  <si>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</si>
  <si>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</si>
  <si>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</si>
  <si>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</si>
  <si>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</si>
  <si>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</si>
  <si>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</si>
  <si>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</si>
  <si>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</si>
  <si>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</si>
  <si>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</si>
  <si>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</si>
  <si>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</si>
  <si>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</si>
  <si>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</si>
  <si>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</si>
  <si>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</si>
  <si>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</si>
  <si>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</si>
  <si>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</si>
  <si>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</si>
  <si>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</si>
  <si>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</si>
  <si>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</si>
  <si>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</si>
  <si>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</si>
  <si>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</si>
  <si>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</si>
  <si>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</si>
  <si>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</si>
  <si>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</si>
  <si>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</si>
  <si>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</si>
  <si>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</si>
  <si>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</si>
  <si>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</si>
  <si>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</si>
  <si>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</si>
  <si>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</si>
  <si>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</si>
  <si>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</si>
  <si>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</si>
  <si>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</si>
  <si>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</si>
  <si>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</si>
  <si>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</si>
  <si>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</si>
  <si>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</si>
  <si>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</si>
  <si>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</si>
  <si>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</si>
  <si>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</si>
  <si>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</si>
  <si>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</si>
  <si>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</si>
  <si>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</si>
  <si>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</si>
  <si>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</si>
  <si>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</si>
  <si>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</si>
  <si>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</si>
  <si>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</si>
  <si>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</si>
  <si>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</si>
  <si>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</si>
  <si>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</si>
  <si>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</si>
  <si>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</si>
  <si>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</si>
  <si>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</si>
  <si>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</si>
  <si>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</si>
  <si>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</si>
  <si>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</si>
  <si>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</si>
  <si>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</si>
  <si>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</si>
  <si>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</si>
  <si>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</si>
  <si>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</si>
  <si>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</si>
  <si>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</si>
  <si>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</si>
  <si>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</si>
  <si>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</si>
  <si>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</si>
  <si>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</si>
  <si>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</si>
  <si>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</si>
  <si>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</si>
  <si>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</si>
  <si>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</si>
  <si>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</si>
  <si>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</si>
  <si>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</si>
  <si>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</si>
  <si>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</si>
  <si>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</si>
  <si>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</si>
  <si>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</si>
  <si>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</si>
  <si>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</si>
  <si>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</si>
  <si>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</si>
  <si>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</si>
  <si>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</si>
  <si>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</si>
  <si>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</si>
  <si>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</si>
  <si>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</si>
  <si>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</si>
  <si>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</si>
  <si>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</si>
  <si>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</si>
  <si>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</si>
  <si>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</si>
  <si>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</si>
  <si>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</si>
  <si>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</si>
  <si>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</si>
  <si>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</si>
  <si>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</si>
  <si>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</si>
  <si>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</si>
  <si>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</si>
  <si>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</si>
  <si>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</si>
  <si>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</si>
  <si>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</si>
  <si>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</si>
  <si>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</si>
  <si>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</si>
  <si>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</si>
  <si>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</si>
  <si>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</si>
  <si>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</si>
  <si>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</si>
  <si>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</si>
  <si>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</si>
  <si>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</si>
  <si>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</si>
  <si>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</si>
  <si>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</si>
  <si>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</si>
  <si>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</si>
  <si>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</si>
  <si>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</si>
  <si>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</si>
  <si>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</si>
  <si>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</si>
  <si>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</si>
  <si>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</si>
  <si>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</si>
  <si>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</si>
  <si>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</si>
  <si>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</si>
  <si>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</si>
  <si>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</si>
  <si>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</si>
  <si>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</si>
  <si>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</si>
  <si>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</si>
  <si>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</si>
  <si>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</si>
  <si>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</si>
  <si>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</si>
  <si>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</si>
  <si>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</si>
  <si>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</si>
  <si>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</si>
  <si>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</si>
  <si>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</si>
  <si>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</si>
  <si>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</si>
  <si>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</si>
  <si>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</si>
  <si>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</si>
  <si>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</si>
  <si>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</si>
  <si>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</si>
  <si>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</si>
  <si>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</si>
  <si>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</si>
  <si>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</si>
  <si>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</si>
  <si>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</si>
  <si>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</si>
  <si>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</si>
  <si>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</si>
  <si>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</si>
  <si>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</si>
  <si>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</si>
  <si>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</si>
  <si>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</si>
  <si>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</si>
  <si>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</si>
  <si>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</si>
  <si>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</si>
  <si>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</si>
  <si>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</si>
  <si>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</si>
  <si>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</si>
  <si>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</si>
  <si>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</si>
  <si>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</si>
  <si>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</si>
  <si>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</si>
  <si>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</si>
  <si>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</si>
  <si>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</si>
  <si>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</si>
  <si>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</si>
  <si>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</si>
  <si>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</si>
  <si>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</si>
  <si>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</si>
  <si>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</si>
  <si>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</si>
  <si>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</si>
  <si>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</si>
  <si>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</si>
  <si>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</si>
  <si>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</si>
  <si>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</si>
  <si>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</si>
  <si>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</si>
  <si>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</si>
  <si>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</si>
  <si>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</si>
  <si>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</si>
  <si>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</si>
  <si>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</si>
  <si>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</si>
  <si>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</si>
  <si>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</si>
  <si>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</si>
  <si>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</si>
  <si>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</si>
  <si>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</si>
  <si>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</si>
  <si>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</si>
  <si>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</si>
  <si>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</si>
  <si>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</si>
  <si>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</si>
  <si>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</si>
  <si>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</si>
  <si>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</si>
  <si>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</si>
  <si>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</si>
  <si>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</si>
  <si>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</si>
  <si>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</si>
  <si>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</si>
  <si>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</si>
  <si>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</si>
  <si>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</si>
  <si>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</si>
  <si>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</si>
  <si>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</si>
  <si>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</si>
  <si>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</si>
  <si>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</si>
  <si>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</si>
  <si>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</si>
  <si>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</si>
  <si>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</si>
  <si>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</si>
  <si>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</si>
  <si>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</si>
  <si>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</si>
  <si>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</si>
  <si>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</si>
  <si>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</si>
  <si>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</si>
  <si>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</si>
  <si>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</si>
  <si>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</si>
  <si>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</si>
  <si>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</si>
  <si>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</si>
  <si>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</si>
  <si>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</si>
  <si>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</si>
  <si>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</si>
  <si>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</si>
  <si>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</si>
  <si>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</si>
  <si>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</si>
  <si>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</si>
  <si>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</si>
  <si>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</si>
  <si>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</si>
  <si>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</si>
  <si>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</si>
  <si>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</si>
  <si>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</si>
  <si>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</si>
  <si>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</si>
  <si>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</si>
  <si>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</si>
  <si>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</si>
  <si>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</si>
  <si>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</si>
  <si>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</si>
  <si>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</si>
  <si>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</si>
  <si>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</si>
  <si>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</si>
  <si>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</si>
  <si>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</si>
  <si>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</si>
  <si>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</si>
  <si>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</si>
  <si>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</si>
  <si>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</si>
  <si>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</si>
  <si>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</si>
  <si>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</si>
  <si>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</si>
  <si>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</si>
  <si>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</si>
  <si>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</si>
  <si>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</si>
  <si>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</si>
  <si>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</si>
  <si>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</si>
  <si>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</si>
  <si>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</si>
  <si>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</si>
  <si>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</si>
  <si>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</si>
  <si>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</si>
  <si>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</si>
  <si>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</si>
  <si>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</si>
  <si>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</si>
  <si>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</si>
  <si>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</si>
  <si>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</si>
  <si>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</si>
  <si>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</si>
  <si>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</si>
  <si>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</si>
  <si>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</si>
  <si>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</si>
  <si>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</si>
  <si>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</si>
  <si>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</si>
  <si>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</si>
  <si>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</si>
  <si>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</si>
  <si>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</si>
  <si>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</si>
  <si>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</si>
  <si>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</si>
  <si>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</si>
  <si>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</si>
  <si>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</si>
  <si>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</si>
  <si>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</si>
  <si>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</si>
  <si>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</si>
  <si>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</si>
  <si>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</si>
  <si>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</si>
  <si>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</si>
  <si>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</si>
  <si>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</si>
  <si>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</si>
  <si>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</si>
  <si>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</si>
  <si>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</si>
  <si>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</si>
  <si>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</si>
  <si>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</si>
  <si>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</si>
  <si>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</si>
  <si>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</si>
  <si>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</si>
  <si>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</si>
  <si>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</si>
  <si>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</si>
  <si>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</si>
  <si>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</si>
  <si>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</si>
  <si>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</si>
  <si>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</si>
  <si>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</si>
  <si>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</si>
  <si>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</si>
  <si>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</si>
  <si>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</si>
  <si>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</si>
  <si>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</si>
  <si>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</si>
  <si>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</si>
  <si>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</si>
  <si>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</si>
  <si>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</si>
  <si>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</si>
  <si>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</si>
  <si>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</si>
  <si>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</si>
  <si>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</si>
  <si>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</si>
  <si>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</si>
  <si>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</si>
  <si>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</si>
  <si>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</si>
  <si>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</si>
  <si>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</si>
  <si>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</si>
  <si>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</si>
  <si>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</si>
  <si>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</si>
  <si>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</si>
  <si>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</si>
  <si>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</si>
  <si>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</si>
  <si>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</si>
  <si>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</si>
  <si>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</si>
  <si>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</si>
  <si>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</si>
  <si>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</si>
  <si>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</si>
  <si>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</si>
  <si>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</si>
  <si>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</si>
  <si>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</si>
  <si>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</si>
  <si>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</si>
  <si>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</si>
  <si>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</si>
  <si>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</si>
  <si>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</si>
  <si>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</si>
  <si>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</si>
  <si>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</si>
  <si>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</si>
  <si>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</si>
  <si>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</si>
  <si>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</si>
  <si>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</si>
  <si>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</si>
  <si>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</si>
  <si>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</si>
  <si>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</si>
  <si>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</si>
  <si>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</si>
  <si>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</si>
  <si>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</si>
  <si>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</si>
  <si>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</si>
  <si>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</si>
  <si>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</si>
  <si>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</si>
  <si>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</si>
  <si>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</si>
  <si>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</si>
  <si>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</si>
  <si>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</si>
  <si>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</si>
  <si>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</si>
  <si>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</si>
  <si>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</si>
  <si>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</si>
  <si>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</si>
  <si>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</si>
  <si>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</si>
  <si>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</si>
  <si>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</si>
  <si>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</si>
  <si>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</si>
  <si>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</si>
  <si>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</si>
  <si>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</si>
  <si>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</si>
  <si>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</si>
  <si>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</si>
  <si>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</si>
  <si>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</si>
  <si>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</si>
  <si>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</si>
  <si>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</si>
  <si>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</si>
  <si>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</si>
  <si>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</si>
  <si>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</si>
  <si>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</si>
  <si>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</si>
  <si>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</si>
  <si>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</si>
  <si>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</si>
  <si>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</si>
  <si>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</si>
  <si>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</si>
  <si>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</si>
  <si>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</si>
  <si>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</si>
  <si>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</si>
  <si>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</si>
  <si>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</si>
  <si>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</si>
  <si>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</si>
  <si>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</si>
  <si>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</si>
  <si>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</si>
  <si>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</si>
  <si>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</si>
  <si>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</si>
  <si>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</si>
  <si>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</si>
  <si>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</si>
  <si>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</si>
  <si>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</si>
  <si>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</si>
  <si>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</si>
  <si>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</si>
  <si>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</si>
  <si>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</si>
  <si>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</si>
  <si>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</si>
  <si>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</si>
  <si>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</si>
  <si>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</si>
  <si>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</si>
  <si>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</si>
  <si>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</si>
  <si>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</si>
  <si>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</si>
  <si>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</si>
  <si>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</si>
  <si>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</si>
  <si>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</si>
  <si>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</si>
  <si>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</si>
  <si>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</si>
  <si>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</si>
  <si>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</si>
  <si>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</si>
  <si>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</si>
  <si>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</si>
  <si>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</si>
  <si>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</si>
  <si>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</si>
  <si>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</si>
  <si>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</si>
  <si>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</si>
  <si>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</si>
  <si>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</si>
  <si>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</si>
  <si>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</si>
  <si>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</si>
  <si>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</si>
  <si>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</si>
  <si>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</si>
  <si>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</si>
  <si>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</si>
  <si>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</si>
  <si>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</si>
  <si>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</si>
  <si>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</si>
  <si>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</si>
  <si>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</si>
  <si>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</si>
  <si>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</si>
  <si>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</si>
  <si>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</si>
  <si>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</si>
  <si>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</si>
  <si>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</si>
  <si>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</si>
  <si>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</si>
  <si>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</si>
  <si>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</si>
  <si>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</si>
  <si>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</si>
  <si>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</si>
  <si>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</si>
  <si>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</si>
  <si>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</si>
  <si>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</si>
  <si>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</si>
  <si>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</si>
  <si>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</si>
  <si>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</si>
  <si>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</si>
  <si>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</si>
  <si>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</si>
  <si>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</si>
  <si>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</si>
  <si>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</si>
  <si>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</si>
  <si>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</si>
  <si>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</si>
  <si>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</si>
  <si>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</si>
  <si>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</si>
  <si>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</si>
  <si>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</si>
  <si>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</si>
  <si>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</si>
  <si>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</si>
  <si>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</si>
  <si>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</si>
  <si>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</si>
  <si>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</si>
  <si>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</si>
  <si>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</si>
  <si>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</si>
  <si>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</si>
  <si>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</si>
  <si>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</si>
  <si>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</si>
  <si>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</si>
  <si>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</si>
  <si>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</si>
  <si>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</si>
  <si>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</si>
  <si>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</si>
  <si>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</si>
  <si>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</si>
  <si>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</si>
  <si>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</si>
  <si>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</si>
  <si>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</si>
  <si>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</si>
  <si>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</si>
  <si>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</si>
  <si>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</si>
  <si>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</si>
  <si>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</si>
  <si>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</si>
  <si>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</si>
  <si>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</si>
  <si>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</si>
  <si>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</si>
  <si>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</si>
  <si>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</si>
  <si>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</si>
  <si>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</si>
  <si>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</si>
  <si>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</si>
  <si>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</si>
  <si>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</si>
  <si>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</si>
  <si>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</si>
  <si>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</si>
  <si>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</si>
  <si>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</si>
  <si>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</si>
  <si>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</si>
  <si>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</si>
  <si>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</si>
  <si>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</si>
  <si>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</si>
  <si>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</si>
  <si>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</si>
  <si>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</si>
  <si>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</si>
  <si>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</si>
  <si>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</si>
  <si>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</si>
  <si>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</si>
  <si>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</si>
  <si>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</si>
  <si>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</si>
  <si>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</si>
  <si>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</si>
  <si>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</si>
  <si>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</si>
  <si>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</si>
  <si>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</si>
  <si>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</si>
  <si>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</si>
  <si>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</si>
  <si>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</si>
  <si>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</si>
  <si>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</si>
  <si>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</si>
  <si>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</si>
  <si>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</si>
  <si>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</si>
  <si>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</si>
  <si>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</si>
  <si>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</si>
  <si>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</si>
  <si>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</si>
  <si>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</si>
  <si>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</si>
  <si>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</si>
  <si>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</si>
  <si>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</si>
  <si>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</si>
  <si>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</si>
  <si>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</si>
  <si>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</si>
  <si>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</si>
  <si>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</si>
  <si>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</si>
  <si>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</si>
  <si>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</si>
  <si>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</si>
  <si>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</si>
  <si>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</si>
  <si>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</si>
  <si>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</si>
  <si>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</si>
  <si>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</si>
  <si>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</si>
  <si>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</si>
  <si>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</si>
  <si>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</si>
  <si>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</si>
  <si>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</si>
  <si>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</si>
  <si>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</si>
  <si>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</si>
  <si>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</si>
  <si>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</si>
  <si>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</si>
  <si>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</si>
  <si>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</si>
  <si>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</si>
  <si>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</si>
  <si>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</si>
  <si>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</si>
  <si>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</si>
  <si>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</si>
  <si>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</si>
  <si>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</si>
  <si>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</si>
  <si>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</si>
  <si>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</si>
  <si>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</si>
  <si>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</si>
  <si>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</si>
  <si>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</si>
  <si>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</si>
  <si>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</si>
  <si>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</si>
  <si>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</si>
  <si>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</si>
  <si>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</si>
  <si>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</si>
  <si>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</si>
  <si>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</si>
  <si>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</si>
  <si>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</si>
  <si>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</si>
  <si>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</si>
  <si>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</si>
  <si>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</si>
  <si>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</si>
  <si>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</si>
  <si>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</si>
  <si>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</si>
  <si>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</si>
  <si>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</si>
  <si>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</si>
  <si>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</si>
  <si>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</si>
  <si>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</si>
  <si>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</si>
  <si>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</si>
  <si>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</si>
  <si>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</si>
  <si>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</si>
  <si>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</si>
  <si>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</si>
  <si>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</si>
  <si>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</si>
  <si>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</si>
  <si>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</si>
  <si>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</si>
  <si>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</si>
  <si>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</si>
  <si>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</si>
  <si>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</si>
  <si>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</si>
  <si>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</si>
  <si>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</si>
  <si>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</si>
  <si>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</si>
  <si>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</si>
  <si>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</si>
  <si>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</si>
  <si>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</si>
  <si>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</si>
  <si>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</si>
  <si>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</si>
  <si>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</si>
  <si>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</si>
  <si>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</si>
  <si>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</si>
  <si>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</si>
  <si>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</si>
  <si>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</si>
  <si>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</si>
  <si>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</si>
  <si>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</si>
  <si>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</si>
  <si>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</si>
  <si>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</si>
  <si>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</si>
  <si>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</si>
  <si>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</si>
  <si>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</si>
  <si>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</si>
  <si>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</si>
  <si>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</si>
  <si>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</si>
  <si>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</si>
  <si>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</si>
  <si>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</si>
  <si>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</si>
  <si>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</si>
  <si>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</si>
  <si>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</si>
  <si>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</si>
  <si>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</si>
  <si>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</si>
  <si>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</si>
  <si>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</si>
  <si>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</si>
  <si>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</si>
  <si>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</si>
  <si>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</si>
  <si>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</si>
  <si>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</si>
  <si>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</si>
  <si>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</si>
  <si>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</si>
  <si>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</si>
  <si>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</si>
  <si>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</si>
  <si>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</si>
  <si>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</si>
  <si>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</si>
  <si>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</si>
  <si>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</si>
  <si>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</si>
  <si>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</si>
  <si>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</si>
  <si>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</si>
  <si>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</si>
  <si>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</si>
  <si>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</si>
  <si>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</si>
  <si>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</si>
  <si>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</si>
  <si>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</si>
  <si>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</si>
  <si>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</si>
  <si>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</si>
  <si>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</si>
  <si>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</si>
  <si>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</si>
  <si>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</si>
  <si>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</si>
  <si>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</si>
  <si>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</si>
  <si>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</si>
  <si>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</si>
  <si>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</si>
  <si>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</si>
  <si>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</si>
  <si>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</si>
  <si>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</si>
  <si>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</si>
  <si>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</si>
  <si>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</si>
  <si>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</si>
  <si>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</si>
  <si>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</si>
  <si>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</si>
  <si>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</si>
  <si>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</si>
  <si>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</si>
  <si>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</si>
  <si>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</si>
  <si>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</si>
  <si>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</si>
  <si>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</si>
  <si>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</si>
  <si>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</si>
  <si>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</si>
  <si>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</si>
  <si>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</si>
  <si>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</si>
  <si>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</si>
  <si>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</si>
  <si>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</si>
  <si>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</si>
  <si>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</si>
  <si>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</si>
  <si>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</si>
  <si>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</si>
  <si>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</si>
  <si>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</si>
  <si>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</si>
  <si>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</si>
  <si>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</si>
  <si>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</si>
  <si>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</si>
  <si>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</si>
  <si>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</si>
  <si>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</si>
  <si>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</si>
  <si>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</si>
  <si>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</si>
  <si>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</si>
  <si>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</si>
  <si>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</si>
  <si>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</si>
  <si>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</si>
  <si>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</si>
  <si>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</si>
  <si>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</si>
  <si>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</si>
  <si>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</si>
  <si>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</si>
  <si>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</si>
  <si>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</si>
  <si>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</si>
  <si>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</si>
  <si>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</si>
  <si>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</si>
  <si>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</si>
  <si>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</si>
  <si>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</si>
  <si>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</si>
  <si>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</si>
  <si>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</si>
  <si>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</si>
  <si>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</si>
  <si>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</si>
  <si>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</si>
  <si>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</si>
  <si>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</si>
  <si>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</si>
  <si>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</si>
  <si>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</si>
  <si>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</si>
  <si>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</si>
  <si>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</si>
  <si>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</si>
  <si>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</si>
  <si>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</si>
  <si>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</si>
  <si>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</si>
  <si>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</si>
  <si>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</si>
  <si>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</si>
  <si>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</si>
  <si>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</si>
  <si>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</si>
  <si>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</si>
  <si>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</si>
  <si>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</si>
  <si>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</si>
  <si>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</si>
  <si>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</si>
  <si>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</si>
  <si>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</si>
  <si>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</si>
  <si>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</si>
  <si>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</si>
  <si>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</si>
  <si>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</si>
  <si>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</si>
  <si>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</si>
  <si>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</si>
  <si>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</si>
  <si>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</si>
  <si>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</si>
  <si>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</si>
  <si>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</si>
  <si>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</si>
  <si>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</si>
  <si>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</si>
  <si>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</si>
  <si>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</si>
  <si>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</si>
  <si>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</si>
  <si>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</si>
  <si>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</si>
  <si>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</si>
  <si>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</si>
  <si>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</si>
  <si>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</si>
  <si>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</si>
  <si>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</si>
  <si>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</si>
  <si>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</si>
  <si>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</si>
  <si>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</si>
  <si>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</si>
  <si>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</si>
  <si>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</si>
  <si>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</si>
  <si>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</si>
  <si>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</si>
  <si>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</si>
  <si>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</si>
  <si>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</si>
  <si>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</si>
  <si>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</si>
  <si>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</si>
  <si>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</si>
  <si>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</si>
  <si>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</si>
  <si>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</si>
  <si>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</si>
  <si>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</si>
  <si>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</si>
  <si>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</si>
  <si>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</si>
  <si>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</si>
  <si>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</si>
  <si>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</si>
  <si>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</si>
  <si>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</si>
  <si>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</si>
  <si>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</si>
  <si>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</si>
  <si>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</si>
  <si>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</si>
  <si>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</si>
  <si>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</si>
  <si>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</si>
  <si>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</si>
  <si>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</si>
  <si>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</si>
  <si>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</si>
  <si>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</si>
  <si>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</si>
  <si>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</si>
  <si>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</si>
  <si>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</si>
  <si>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</si>
  <si>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</si>
  <si>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</si>
  <si>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</si>
  <si>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</si>
  <si>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</si>
  <si>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</si>
  <si>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</si>
  <si>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</si>
  <si>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</si>
  <si>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</si>
  <si>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</si>
  <si>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</si>
  <si>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</si>
  <si>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</si>
  <si>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</si>
  <si>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</si>
  <si>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</si>
  <si>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</si>
  <si>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</si>
  <si>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</si>
  <si>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</si>
  <si>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</si>
  <si>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</si>
  <si>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</si>
  <si>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</si>
  <si>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</si>
  <si>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</si>
  <si>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</si>
  <si>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</si>
  <si>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</si>
  <si>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</si>
  <si>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</si>
  <si>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</si>
  <si>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</si>
  <si>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</si>
  <si>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</si>
  <si>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</si>
  <si>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</si>
  <si>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</si>
  <si>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</si>
  <si>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</si>
  <si>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</si>
  <si>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</si>
  <si>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</si>
  <si>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</si>
  <si>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</si>
  <si>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</si>
  <si>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</si>
  <si>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</si>
  <si>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</si>
  <si>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</si>
  <si>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</si>
  <si>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</si>
  <si>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</si>
  <si>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</si>
  <si>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</si>
  <si>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</si>
  <si>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</si>
  <si>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</si>
  <si>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</si>
  <si>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</si>
  <si>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</si>
  <si>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</si>
  <si>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</si>
  <si>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</si>
  <si>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</si>
  <si>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</si>
  <si>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</si>
  <si>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</si>
  <si>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</si>
  <si>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</si>
  <si>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</si>
  <si>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</si>
  <si>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</si>
  <si>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</si>
  <si>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</si>
  <si>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</si>
  <si>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</si>
  <si>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</si>
  <si>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</si>
  <si>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</si>
  <si>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</si>
  <si>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</si>
  <si>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</si>
  <si>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</si>
  <si>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</si>
  <si>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</si>
  <si>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</si>
  <si>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</si>
  <si>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</si>
  <si>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</si>
  <si>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</si>
  <si>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</si>
  <si>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</si>
  <si>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</si>
  <si>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</si>
  <si>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</si>
  <si>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</si>
  <si>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</si>
  <si>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</si>
  <si>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</si>
  <si>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</si>
  <si>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</si>
  <si>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</si>
  <si>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</si>
  <si>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</si>
  <si>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</si>
  <si>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</si>
  <si>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</si>
  <si>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</si>
  <si>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</si>
  <si>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</si>
  <si>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</si>
  <si>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</si>
  <si>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</si>
  <si>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</si>
  <si>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</si>
  <si>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</si>
  <si>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</si>
  <si>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</si>
  <si>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</si>
  <si>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</si>
  <si>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</si>
  <si>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</si>
  <si>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</si>
  <si>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</si>
  <si>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</si>
  <si>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</si>
  <si>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</si>
  <si>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</si>
  <si>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</si>
  <si>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</si>
  <si>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</si>
  <si>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</si>
  <si>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</si>
  <si>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</si>
  <si>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</si>
  <si>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</si>
  <si>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</si>
  <si>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</si>
  <si>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</si>
  <si>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</si>
  <si>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</si>
  <si>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</si>
  <si>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</si>
  <si>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</si>
  <si>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</si>
  <si>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</si>
  <si>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</si>
  <si>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</si>
  <si>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</si>
  <si>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</si>
  <si>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</si>
  <si>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</si>
  <si>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</si>
  <si>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</si>
  <si>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</si>
  <si>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</si>
  <si>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</si>
  <si>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</si>
  <si>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</si>
  <si>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</si>
  <si>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</si>
  <si>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</si>
  <si>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</si>
  <si>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</si>
  <si>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</si>
  <si>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</si>
  <si>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</si>
  <si>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</si>
  <si>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</si>
  <si>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</si>
  <si>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</si>
  <si>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</si>
  <si>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</si>
  <si>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</si>
  <si>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</si>
  <si>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</si>
  <si>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</si>
  <si>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</si>
  <si>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</si>
  <si>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</si>
  <si>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</si>
  <si>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</si>
  <si>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</si>
  <si>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</si>
  <si>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</si>
  <si>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</si>
  <si>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</si>
  <si>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</si>
  <si>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</si>
  <si>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</si>
  <si>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</si>
  <si>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</si>
  <si>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</si>
  <si>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</si>
  <si>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</si>
  <si>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</si>
  <si>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</si>
  <si>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</si>
  <si>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</si>
  <si>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</si>
  <si>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</si>
  <si>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</si>
  <si>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</si>
  <si>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</si>
  <si>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</si>
  <si>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</si>
  <si>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</si>
  <si>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</si>
  <si>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</si>
  <si>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</si>
  <si>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</si>
  <si>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</si>
  <si>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</si>
  <si>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</si>
  <si>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</si>
  <si>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</si>
  <si>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</si>
  <si>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</si>
  <si>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</si>
  <si>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</si>
  <si>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</si>
  <si>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</si>
  <si>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</si>
  <si>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</si>
  <si>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</si>
  <si>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</si>
  <si>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</si>
  <si>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</si>
  <si>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</si>
  <si>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</si>
  <si>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</si>
  <si>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</si>
  <si>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</si>
  <si>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</si>
  <si>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</si>
  <si>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</si>
  <si>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</si>
  <si>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</si>
  <si>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</si>
  <si>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</si>
  <si>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</si>
  <si>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</si>
  <si>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</si>
  <si>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</si>
  <si>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</si>
  <si>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</si>
  <si>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</si>
  <si>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</si>
  <si>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</si>
  <si>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</si>
  <si>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</si>
  <si>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</si>
  <si>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</si>
  <si>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</si>
  <si>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</si>
  <si>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</si>
  <si>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</si>
  <si>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</si>
  <si>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</si>
  <si>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</si>
  <si>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</si>
  <si>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</si>
  <si>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</si>
  <si>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</si>
  <si>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</si>
  <si>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</si>
  <si>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</si>
  <si>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</si>
  <si>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</si>
  <si>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</si>
  <si>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</si>
  <si>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</si>
  <si>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</si>
  <si>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</si>
  <si>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</si>
  <si>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</si>
  <si>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</si>
  <si>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</si>
  <si>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</si>
  <si>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</si>
  <si>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</si>
  <si>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</si>
  <si>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</si>
  <si>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</si>
  <si>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</si>
  <si>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</si>
  <si>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</si>
  <si>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</si>
  <si>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</si>
  <si>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</si>
  <si>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</si>
  <si>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</si>
  <si>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</si>
  <si>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</si>
  <si>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</si>
  <si>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</si>
  <si>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</si>
  <si>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</si>
  <si>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</si>
  <si>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</si>
  <si>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</si>
  <si>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</si>
  <si>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</si>
  <si>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</si>
  <si>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</si>
  <si>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</si>
  <si>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</si>
  <si>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</si>
  <si>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</si>
  <si>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</si>
  <si>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</si>
  <si>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</si>
  <si>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</si>
  <si>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</si>
  <si>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</si>
  <si>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</si>
  <si>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</si>
  <si>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</si>
  <si>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</si>
  <si>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</si>
  <si>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</si>
  <si>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</si>
  <si>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</si>
  <si>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</si>
  <si>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</si>
  <si>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</si>
  <si>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</si>
  <si>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</si>
  <si>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</si>
  <si>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</si>
  <si>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</si>
  <si>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</si>
  <si>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</si>
  <si>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</si>
  <si>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</si>
  <si>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</si>
  <si>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</si>
  <si>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</si>
  <si>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</si>
  <si>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</si>
  <si>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</si>
  <si>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</si>
  <si>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</si>
  <si>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</si>
  <si>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</si>
  <si>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</si>
  <si>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</si>
  <si>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</si>
  <si>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</si>
  <si>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</si>
  <si>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</si>
  <si>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</si>
  <si>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</si>
  <si>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</si>
  <si>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</si>
  <si>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</si>
  <si>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</si>
  <si>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</si>
  <si>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</si>
  <si>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</si>
  <si>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</si>
  <si>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</si>
  <si>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</si>
  <si>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</si>
  <si>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</si>
  <si>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</si>
  <si>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</si>
  <si>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</si>
  <si>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</si>
  <si>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</si>
  <si>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</si>
  <si>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</si>
  <si>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</si>
  <si>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</si>
  <si>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</si>
  <si>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</si>
  <si>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</si>
  <si>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</si>
  <si>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</si>
  <si>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</si>
  <si>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</si>
  <si>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</si>
  <si>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</si>
  <si>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</si>
  <si>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</si>
  <si>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</si>
  <si>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</si>
  <si>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</si>
  <si>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</si>
  <si>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</si>
  <si>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</si>
  <si>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</si>
  <si>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</si>
  <si>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</si>
  <si>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</si>
  <si>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</si>
  <si>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</si>
  <si>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</si>
  <si>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</si>
  <si>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</si>
  <si>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</si>
  <si>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</si>
  <si>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</si>
  <si>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</si>
  <si>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</si>
  <si>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</si>
  <si>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</si>
  <si>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</si>
  <si>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</si>
  <si>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</si>
  <si>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</si>
  <si>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</si>
  <si>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</si>
  <si>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</si>
  <si>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</si>
  <si>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</si>
  <si>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</si>
  <si>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</si>
  <si>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</si>
  <si>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</si>
  <si>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</si>
  <si>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</si>
  <si>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</si>
  <si>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</si>
  <si>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</si>
  <si>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</si>
  <si>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</si>
  <si>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</si>
  <si>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</si>
  <si>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</si>
  <si>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</si>
  <si>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</si>
  <si>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</si>
  <si>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</si>
  <si>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</si>
  <si>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</si>
  <si>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</si>
  <si>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</si>
  <si>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</si>
  <si>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</si>
  <si>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</si>
  <si>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</si>
  <si>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</si>
  <si>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</si>
  <si>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</si>
  <si>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</si>
  <si>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</si>
  <si>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</si>
  <si>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</si>
  <si>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</si>
  <si>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</si>
  <si>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</si>
  <si>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</si>
  <si>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</si>
  <si>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</si>
  <si>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</si>
  <si>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</si>
  <si>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</si>
  <si>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</si>
  <si>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</si>
  <si>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</si>
  <si>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</si>
  <si>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</si>
  <si>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</si>
  <si>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</si>
  <si>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</si>
  <si>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</si>
  <si>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</si>
  <si>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</si>
  <si>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</si>
  <si>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</si>
  <si>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</si>
  <si>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</si>
  <si>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</si>
  <si>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</si>
  <si>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</si>
  <si>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</si>
  <si>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</si>
  <si>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</si>
  <si>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</si>
  <si>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</si>
  <si>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</si>
  <si>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</si>
  <si>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</si>
  <si>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</si>
  <si>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</si>
  <si>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</si>
  <si>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</si>
  <si>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</si>
  <si>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</si>
  <si>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</si>
  <si>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</si>
  <si>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</si>
  <si>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</si>
  <si>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</si>
  <si>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</si>
  <si>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</si>
  <si>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</si>
  <si>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</si>
  <si>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</si>
  <si>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</si>
  <si>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</si>
  <si>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</si>
  <si>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</si>
  <si>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</si>
  <si>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</si>
  <si>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</si>
  <si>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</si>
  <si>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</si>
  <si>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</si>
  <si>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</si>
  <si>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</si>
  <si>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</si>
  <si>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</si>
  <si>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</si>
  <si>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</si>
  <si>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</si>
  <si>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</si>
  <si>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</si>
  <si>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</si>
  <si>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</si>
  <si>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</si>
  <si>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</si>
  <si>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</si>
  <si>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</si>
  <si>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</si>
  <si>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</si>
  <si>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</si>
  <si>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</si>
  <si>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</si>
  <si>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</si>
  <si>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</si>
  <si>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</si>
  <si>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</si>
  <si>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</si>
  <si>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</si>
  <si>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</si>
  <si>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</si>
  <si>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</si>
  <si>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</si>
  <si>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</si>
  <si>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</si>
  <si>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</si>
  <si>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</si>
  <si>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</si>
  <si>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</si>
  <si>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</si>
  <si>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</si>
  <si>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</si>
  <si>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</si>
  <si>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</si>
  <si>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</si>
  <si>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</si>
  <si>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</si>
  <si>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</si>
  <si>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</si>
  <si>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</si>
  <si>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</si>
  <si>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</si>
  <si>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</si>
  <si>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</si>
  <si>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</si>
  <si>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</si>
  <si>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</si>
  <si>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</si>
  <si>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</si>
  <si>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</si>
  <si>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</si>
  <si>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</si>
  <si>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</si>
  <si>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</si>
  <si>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</si>
  <si>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</si>
  <si>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</si>
  <si>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</si>
  <si>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</si>
  <si>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</si>
  <si>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</si>
  <si>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</si>
  <si>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</si>
  <si>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</si>
  <si>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</si>
  <si>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</si>
  <si>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</si>
  <si>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</si>
  <si>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</si>
  <si>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</si>
  <si>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</si>
  <si>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</si>
  <si>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</si>
  <si>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</si>
  <si>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</si>
  <si>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</si>
  <si>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</si>
  <si>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</si>
  <si>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</si>
  <si>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</si>
  <si>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</si>
  <si>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</si>
  <si>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</si>
  <si>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</si>
  <si>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</si>
  <si>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</si>
  <si>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</si>
  <si>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</si>
  <si>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</si>
  <si>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</si>
  <si>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</si>
  <si>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</si>
  <si>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</si>
  <si>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</si>
  <si>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</si>
  <si>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</si>
  <si>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</si>
  <si>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</si>
  <si>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</si>
  <si>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</si>
  <si>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</si>
  <si>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</si>
  <si>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</si>
  <si>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</si>
  <si>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</si>
  <si>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</si>
  <si>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</si>
  <si>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</si>
  <si>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</si>
  <si>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</si>
  <si>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</si>
  <si>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</si>
  <si>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</si>
  <si>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</si>
  <si>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</si>
  <si>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</si>
  <si>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</si>
  <si>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</si>
  <si>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</si>
  <si>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</si>
  <si>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</si>
  <si>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</si>
  <si>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</si>
  <si>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</si>
  <si>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</si>
  <si>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</si>
  <si>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</si>
  <si>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</si>
  <si>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</si>
  <si>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</si>
  <si>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</si>
  <si>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</si>
  <si>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</si>
  <si>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</si>
  <si>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</si>
  <si>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</si>
  <si>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</si>
  <si>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</si>
  <si>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</si>
  <si>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</si>
  <si>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</si>
  <si>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</si>
  <si>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</si>
  <si>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</si>
  <si>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</si>
  <si>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</si>
  <si>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</si>
  <si>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</si>
  <si>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</si>
  <si>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</si>
  <si>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</si>
  <si>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</si>
  <si>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</si>
  <si>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</si>
  <si>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</si>
  <si>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</si>
  <si>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</si>
  <si>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</si>
  <si>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</si>
  <si>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</si>
  <si>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</si>
  <si>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</si>
  <si>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</si>
  <si>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</si>
  <si>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</si>
  <si>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</si>
  <si>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</si>
  <si>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</si>
  <si>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</si>
  <si>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</si>
  <si>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</si>
  <si>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</si>
  <si>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</si>
  <si>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</si>
  <si>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</si>
  <si>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</si>
  <si>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</si>
  <si>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</si>
  <si>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</si>
  <si>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</si>
  <si>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</si>
  <si>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</si>
  <si>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</si>
  <si>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</si>
  <si>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</si>
  <si>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</si>
  <si>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</si>
  <si>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</si>
  <si>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</si>
  <si>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</si>
  <si>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</si>
  <si>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</si>
  <si>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</si>
  <si>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</si>
  <si>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</si>
  <si>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</si>
  <si>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</si>
  <si>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</si>
  <si>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</si>
  <si>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</si>
  <si>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</si>
  <si>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</si>
  <si>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</si>
  <si>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</si>
  <si>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</si>
  <si>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</si>
  <si>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</si>
  <si>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</si>
  <si>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</si>
  <si>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</si>
  <si>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</si>
  <si>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</si>
  <si>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</si>
  <si>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</si>
  <si>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</si>
  <si>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</si>
  <si>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</si>
  <si>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</si>
  <si>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</si>
  <si>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</si>
  <si>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</si>
  <si>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</si>
  <si>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</si>
  <si>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</si>
  <si>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</si>
  <si>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</si>
  <si>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</si>
  <si>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</si>
  <si>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</si>
  <si>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</si>
  <si>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</si>
  <si>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</si>
  <si>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</si>
  <si>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</si>
  <si>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</si>
  <si>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</si>
  <si>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</si>
  <si>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</si>
  <si>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</si>
  <si>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</si>
  <si>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</si>
  <si>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</si>
  <si>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</si>
  <si>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</si>
  <si>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</si>
  <si>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</si>
  <si>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</si>
  <si>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</si>
  <si>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</si>
  <si>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</si>
  <si>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</si>
  <si>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</si>
  <si>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</si>
  <si>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</si>
  <si>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</si>
  <si>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</si>
  <si>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</si>
  <si>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</si>
  <si>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</si>
  <si>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</si>
  <si>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</si>
  <si>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</si>
  <si>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</si>
  <si>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</si>
  <si>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</si>
  <si>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</si>
  <si>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</si>
  <si>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</si>
  <si>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</si>
  <si>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</si>
  <si>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</si>
  <si>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</si>
  <si>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</si>
  <si>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</si>
  <si>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</si>
  <si>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</si>
  <si>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</si>
  <si>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</si>
  <si>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</si>
  <si>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</si>
  <si>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</si>
  <si>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</si>
  <si>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</si>
  <si>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</si>
  <si>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</si>
  <si>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</si>
  <si>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</si>
  <si>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</si>
  <si>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</si>
  <si>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</si>
  <si>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</si>
  <si>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</si>
  <si>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</si>
  <si>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</si>
  <si>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</si>
  <si>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</si>
  <si>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</si>
  <si>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</si>
  <si>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</si>
  <si>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</si>
  <si>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</si>
  <si>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</si>
  <si>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</si>
  <si>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</si>
  <si>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</si>
  <si>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</si>
  <si>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</si>
  <si>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</si>
  <si>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</si>
  <si>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</si>
  <si>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</si>
  <si>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</si>
  <si>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</si>
  <si>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</si>
  <si>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</si>
  <si>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</si>
  <si>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</si>
  <si>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</si>
  <si>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</si>
  <si>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</si>
  <si>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</si>
  <si>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</si>
  <si>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</si>
  <si>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</si>
  <si>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</si>
  <si>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</si>
  <si>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</si>
  <si>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</si>
  <si>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</si>
  <si>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</si>
  <si>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</si>
  <si>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</si>
  <si>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</si>
  <si>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</si>
  <si>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</si>
  <si>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</si>
  <si>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</si>
  <si>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</si>
  <si>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</si>
  <si>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</si>
  <si>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</si>
  <si>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</si>
  <si>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</si>
  <si>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</si>
  <si>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</si>
  <si>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</si>
  <si>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</si>
  <si>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</si>
  <si>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</si>
  <si>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</si>
  <si>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</si>
  <si>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</si>
  <si>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</si>
  <si>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</si>
  <si>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</si>
  <si>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</si>
  <si>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</si>
  <si>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</si>
  <si>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</si>
  <si>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</si>
  <si>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</si>
  <si>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</si>
  <si>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</si>
  <si>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</si>
  <si>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</si>
  <si>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</si>
  <si>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</si>
  <si>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</si>
  <si>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</si>
  <si>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</si>
  <si>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</si>
  <si>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</si>
  <si>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</si>
  <si>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</si>
  <si>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</si>
  <si>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</si>
  <si>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</si>
  <si>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</si>
  <si>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</si>
  <si>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</si>
  <si>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</si>
  <si>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</si>
  <si>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</si>
  <si>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</si>
  <si>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</si>
  <si>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</si>
  <si>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</si>
  <si>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</si>
  <si>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</si>
  <si>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</si>
  <si>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</si>
  <si>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</si>
  <si>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</si>
  <si>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</si>
  <si>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</si>
  <si>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</si>
  <si>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</si>
  <si>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</si>
  <si>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</si>
  <si>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</si>
  <si>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</si>
  <si>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</si>
  <si>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</si>
  <si>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</si>
  <si>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</si>
  <si>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</si>
  <si>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</si>
  <si>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</si>
  <si>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</si>
  <si>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</si>
  <si>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</si>
  <si>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</si>
  <si>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</si>
  <si>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</si>
  <si>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</si>
  <si>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</si>
  <si>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</si>
  <si>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</si>
  <si>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</si>
  <si>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</si>
  <si>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</si>
  <si>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</si>
  <si>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</si>
  <si>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</si>
  <si>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</si>
  <si>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</si>
  <si>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</si>
  <si>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</si>
  <si>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</si>
  <si>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</si>
  <si>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</si>
  <si>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</si>
  <si>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</si>
  <si>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</si>
  <si>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</si>
  <si>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</si>
  <si>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</si>
  <si>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</si>
  <si>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</si>
  <si>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</si>
  <si>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</si>
  <si>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</si>
  <si>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</si>
  <si>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</si>
  <si>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</si>
  <si>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</si>
  <si>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</si>
  <si>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</si>
  <si>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</si>
  <si>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</si>
  <si>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</si>
  <si>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</si>
  <si>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</si>
  <si>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</si>
  <si>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</si>
  <si>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</si>
  <si>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</si>
  <si>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</si>
  <si>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</si>
  <si>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</si>
  <si>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</si>
  <si>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</si>
  <si>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</si>
  <si>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</si>
  <si>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</si>
  <si>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</si>
  <si>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</si>
  <si>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</si>
  <si>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</si>
  <si>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</si>
  <si>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</si>
  <si>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</si>
  <si>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</si>
  <si>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</si>
  <si>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</si>
  <si>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</si>
  <si>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</si>
  <si>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</si>
  <si>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</si>
  <si>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</si>
  <si>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</si>
  <si>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</si>
  <si>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</si>
  <si>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</si>
  <si>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</si>
  <si>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</si>
  <si>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</si>
  <si>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</si>
  <si>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</si>
  <si>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</si>
  <si>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</si>
  <si>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</si>
  <si>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</si>
  <si>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</si>
  <si>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</si>
  <si>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</si>
  <si>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</si>
  <si>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</si>
  <si>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</si>
  <si>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</si>
  <si>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</si>
  <si>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</si>
  <si>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</si>
  <si>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</si>
  <si>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</si>
  <si>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</si>
  <si>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</si>
  <si>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</si>
  <si>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</si>
  <si>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</si>
  <si>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</si>
  <si>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</si>
  <si>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</si>
  <si>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</si>
  <si>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</si>
  <si>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</si>
  <si>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</si>
  <si>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</si>
  <si>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</si>
  <si>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</si>
  <si>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</si>
  <si>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</si>
  <si>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</si>
  <si>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</si>
  <si>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</si>
  <si>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</si>
  <si>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</si>
  <si>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</si>
  <si>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</si>
  <si>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</si>
  <si>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</si>
  <si>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</si>
  <si>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</si>
  <si>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</si>
  <si>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</si>
  <si>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</si>
  <si>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</si>
  <si>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</si>
  <si>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</si>
  <si>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</si>
  <si>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</si>
  <si>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</si>
  <si>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</si>
  <si>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</si>
  <si>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</si>
  <si>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</si>
  <si>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</si>
  <si>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</si>
  <si>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</si>
  <si>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</si>
  <si>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</si>
  <si>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</si>
  <si>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</si>
  <si>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</si>
  <si>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</si>
  <si>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</si>
  <si>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</si>
  <si>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</si>
  <si>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</si>
  <si>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</si>
  <si>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</si>
  <si>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</si>
  <si>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</si>
  <si>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</si>
  <si>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</si>
  <si>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</si>
  <si>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</si>
  <si>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</si>
  <si>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</si>
  <si>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</si>
  <si>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</si>
  <si>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</si>
  <si>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</si>
  <si>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</si>
  <si>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</si>
  <si>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</si>
  <si>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</si>
  <si>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</si>
  <si>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</si>
  <si>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</si>
  <si>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</si>
  <si>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</si>
  <si>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</si>
  <si>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</si>
  <si>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</si>
  <si>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</si>
  <si>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</si>
  <si>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</si>
  <si>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</si>
  <si>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</si>
  <si>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</si>
  <si>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</si>
  <si>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</si>
  <si>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</si>
  <si>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</si>
  <si>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</si>
  <si>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</si>
  <si>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</si>
  <si>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</si>
  <si>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</si>
  <si>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</si>
  <si>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</si>
  <si>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</si>
  <si>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</si>
  <si>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</si>
  <si>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</si>
  <si>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</si>
  <si>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</si>
  <si>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</si>
  <si>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</si>
  <si>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</si>
  <si>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</si>
  <si>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</si>
  <si>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</si>
  <si>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</si>
  <si>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</si>
  <si>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</si>
  <si>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</si>
  <si>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</si>
  <si>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</si>
  <si>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</si>
  <si>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</si>
  <si>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</si>
  <si>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</si>
  <si>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</si>
  <si>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</si>
  <si>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</si>
  <si>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</si>
  <si>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</si>
  <si>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</si>
  <si>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</si>
  <si>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</si>
  <si>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</si>
  <si>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</si>
  <si>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</si>
  <si>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</si>
  <si>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</si>
  <si>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</si>
  <si>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</si>
  <si>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</si>
  <si>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</si>
  <si>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</si>
  <si>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</si>
  <si>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</si>
  <si>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</si>
  <si>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</si>
  <si>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</si>
  <si>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</si>
  <si>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</si>
  <si>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</si>
  <si>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</si>
  <si>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</si>
  <si>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</si>
  <si>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</si>
  <si>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</si>
  <si>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</si>
  <si>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</si>
  <si>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</si>
  <si>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</si>
  <si>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</si>
  <si>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</si>
  <si>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</si>
  <si>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</si>
  <si>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</si>
  <si>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</si>
  <si>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</si>
  <si>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</si>
  <si>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</si>
  <si>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</si>
  <si>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</si>
  <si>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</si>
  <si>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</si>
  <si>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</si>
  <si>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</si>
  <si>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</si>
  <si>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</si>
  <si>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</si>
  <si>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</si>
  <si>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</si>
  <si>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</si>
  <si>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</si>
  <si>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</si>
  <si>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</si>
  <si>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</si>
  <si>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</si>
  <si>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</si>
  <si>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</si>
  <si>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</si>
  <si>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</si>
  <si>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</si>
  <si>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</si>
  <si>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</si>
  <si>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</si>
  <si>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</si>
  <si>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</si>
  <si>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</si>
  <si>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</si>
  <si>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</si>
  <si>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</si>
  <si>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</si>
  <si>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</si>
  <si>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</si>
  <si>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</si>
  <si>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</si>
  <si>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</si>
  <si>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</si>
  <si>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</si>
  <si>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</si>
  <si>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</si>
  <si>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</si>
  <si>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</si>
  <si>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</si>
  <si>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</si>
  <si>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</si>
  <si>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</si>
  <si>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</si>
  <si>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</si>
  <si>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</si>
  <si>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</si>
  <si>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</si>
  <si>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</si>
  <si>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</si>
  <si>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</si>
  <si>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</si>
  <si>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</si>
  <si>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</si>
  <si>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</si>
  <si>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</si>
  <si>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</si>
  <si>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</si>
  <si>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</si>
  <si>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</si>
  <si>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</si>
  <si>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</si>
  <si>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</si>
  <si>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</si>
  <si>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</si>
  <si>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</si>
  <si>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</si>
  <si>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</si>
  <si>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</si>
  <si>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</si>
  <si>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</si>
  <si>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</si>
  <si>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</si>
  <si>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</si>
  <si>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</si>
  <si>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</si>
  <si>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</si>
  <si>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</si>
  <si>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</si>
  <si>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</si>
  <si>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</si>
  <si>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</si>
  <si>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</si>
  <si>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</si>
  <si>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</si>
  <si>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</si>
  <si>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</si>
  <si>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</si>
  <si>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</si>
  <si>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</si>
  <si>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</si>
  <si>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</si>
  <si>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</si>
  <si>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</si>
  <si>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</si>
  <si>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</si>
  <si>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</si>
  <si>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</si>
  <si>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</si>
  <si>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</si>
  <si>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</si>
  <si>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</si>
  <si>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</si>
  <si>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</si>
  <si>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</si>
  <si>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</si>
  <si>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</si>
  <si>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</si>
  <si>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</si>
  <si>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</si>
  <si>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</si>
  <si>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</si>
  <si>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</si>
  <si>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</si>
  <si>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</si>
  <si>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</si>
  <si>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</si>
  <si>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</si>
  <si>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</si>
  <si>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</si>
  <si>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</si>
  <si>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</si>
  <si>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</si>
  <si>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</si>
  <si>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</si>
  <si>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</si>
  <si>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</si>
  <si>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</si>
  <si>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</si>
  <si>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</si>
  <si>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</si>
  <si>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</si>
  <si>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</si>
  <si>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</si>
  <si>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</si>
  <si>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</si>
  <si>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</si>
  <si>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</si>
  <si>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</si>
  <si>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</si>
  <si>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</si>
  <si>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</si>
  <si>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</si>
  <si>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</si>
  <si>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</si>
  <si>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</si>
  <si>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</si>
  <si>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</si>
  <si>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</si>
  <si>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</si>
  <si>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</si>
  <si>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</si>
  <si>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</si>
  <si>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</si>
  <si>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</si>
  <si>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</si>
  <si>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</si>
  <si>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</si>
  <si>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</si>
  <si>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</si>
  <si>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</si>
  <si>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</si>
  <si>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</si>
  <si>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</si>
  <si>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</si>
  <si>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</si>
  <si>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</si>
  <si>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</si>
  <si>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</si>
  <si>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</si>
  <si>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</si>
  <si>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</si>
  <si>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</si>
  <si>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</si>
  <si>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</si>
  <si>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</si>
  <si>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</si>
  <si>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</si>
  <si>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</si>
  <si>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</si>
  <si>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</si>
  <si>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</si>
  <si>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</si>
  <si>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</si>
  <si>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</si>
  <si>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</si>
  <si>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</si>
  <si>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</si>
  <si>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</si>
  <si>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</si>
  <si>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</si>
  <si>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</si>
  <si>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</si>
  <si>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</si>
  <si>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</si>
  <si>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</si>
  <si>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</si>
  <si>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</si>
  <si>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</si>
  <si>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</si>
  <si>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</si>
  <si>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</si>
  <si>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</si>
  <si>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</si>
  <si>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</si>
  <si>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</si>
  <si>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</si>
  <si>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</si>
  <si>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</si>
  <si>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</si>
  <si>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</si>
  <si>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</si>
  <si>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</si>
  <si>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</si>
  <si>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</si>
  <si>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</si>
  <si>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</si>
  <si>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</si>
  <si>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</si>
  <si>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</si>
  <si>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</si>
  <si>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</si>
  <si>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</si>
  <si>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</si>
  <si>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</si>
  <si>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</si>
  <si>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</si>
  <si>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</si>
  <si>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</si>
  <si>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</si>
  <si>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</si>
  <si>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</si>
  <si>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</si>
  <si>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</si>
  <si>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</si>
  <si>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</si>
  <si>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</si>
  <si>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</si>
  <si>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</si>
  <si>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</si>
  <si>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</si>
  <si>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</si>
  <si>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</si>
  <si>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</si>
  <si>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</si>
  <si>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</si>
  <si>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</si>
  <si>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</si>
  <si>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</si>
  <si>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</si>
  <si>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</si>
  <si>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</si>
  <si>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</si>
  <si>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</si>
  <si>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</si>
  <si>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</si>
  <si>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</si>
  <si>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</si>
  <si>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</si>
  <si>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</si>
  <si>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</si>
  <si>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</si>
  <si>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</si>
  <si>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</si>
  <si>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</si>
  <si>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</si>
  <si>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</si>
  <si>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</si>
  <si>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</si>
  <si>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</si>
  <si>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</si>
  <si>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</si>
  <si>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</si>
  <si>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</si>
  <si>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</si>
  <si>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</si>
  <si>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</si>
  <si>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</si>
  <si>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</si>
  <si>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</si>
  <si>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</si>
  <si>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</si>
  <si>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</si>
  <si>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</si>
  <si>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</si>
  <si>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</si>
  <si>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</si>
  <si>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</si>
  <si>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</si>
  <si>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</si>
  <si>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</si>
  <si>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</si>
  <si>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</si>
  <si>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</si>
  <si>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</si>
  <si>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</si>
  <si>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</si>
  <si>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</si>
  <si>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</si>
  <si>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</si>
  <si>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</si>
  <si>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</si>
  <si>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</si>
  <si>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</si>
  <si>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</si>
  <si>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</si>
  <si>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</si>
  <si>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</si>
  <si>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</si>
  <si>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</si>
  <si>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</si>
  <si>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</si>
  <si>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</si>
  <si>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</si>
  <si>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</si>
  <si>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</si>
  <si>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</si>
  <si>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</si>
  <si>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</si>
  <si>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</si>
  <si>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</si>
  <si>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</si>
  <si>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</si>
  <si>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</si>
  <si>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</si>
  <si>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</si>
  <si>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</si>
  <si>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</si>
  <si>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</si>
  <si>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</si>
  <si>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</si>
  <si>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</si>
  <si>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</si>
  <si>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</si>
  <si>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</si>
  <si>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</si>
  <si>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</si>
  <si>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</si>
  <si>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</si>
  <si>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</si>
  <si>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</si>
  <si>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</si>
  <si>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</si>
  <si>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</si>
  <si>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</si>
  <si>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</si>
  <si>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</si>
  <si>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</si>
  <si>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</si>
  <si>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</si>
  <si>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</si>
  <si>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</si>
  <si>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</si>
  <si>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</si>
  <si>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</si>
  <si>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</si>
  <si>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</si>
  <si>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</si>
  <si>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</si>
  <si>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</si>
  <si>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</si>
  <si>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</si>
  <si>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</si>
  <si>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</si>
  <si>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</si>
  <si>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</si>
  <si>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</si>
  <si>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</si>
  <si>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</si>
  <si>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</si>
  <si>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</si>
  <si>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</si>
  <si>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</si>
  <si>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</si>
  <si>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</si>
  <si>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</si>
  <si>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</si>
  <si>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</si>
  <si>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</si>
  <si>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</si>
  <si>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</si>
  <si>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</si>
  <si>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</si>
  <si>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</si>
  <si>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</si>
  <si>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</si>
  <si>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</si>
  <si>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</si>
  <si>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</si>
  <si>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</si>
  <si>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</si>
  <si>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</si>
  <si>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</si>
  <si>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</si>
  <si>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</si>
  <si>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</si>
  <si>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</si>
  <si>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</si>
  <si>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</si>
  <si>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</si>
  <si>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</si>
  <si>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</si>
  <si>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</si>
  <si>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</si>
  <si>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</si>
  <si>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</si>
  <si>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</si>
  <si>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</si>
  <si>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</si>
  <si>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</si>
  <si>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</si>
  <si>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</si>
  <si>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</si>
  <si>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</si>
  <si>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</si>
  <si>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</si>
  <si>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</si>
  <si>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</si>
  <si>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</si>
  <si>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</si>
  <si>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</si>
  <si>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</si>
  <si>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</si>
  <si>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</si>
  <si>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</si>
  <si>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</si>
  <si>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</si>
  <si>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</si>
  <si>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</si>
  <si>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</si>
  <si>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</si>
  <si>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</si>
  <si>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</si>
  <si>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</si>
  <si>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</si>
  <si>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</si>
  <si>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</si>
  <si>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</si>
  <si>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</si>
  <si>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</si>
  <si>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</si>
  <si>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</si>
  <si>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</si>
  <si>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</si>
  <si>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</si>
  <si>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</si>
  <si>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</si>
  <si>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</si>
  <si>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</si>
  <si>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</si>
  <si>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</si>
  <si>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</si>
  <si>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</si>
  <si>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</si>
  <si>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</si>
  <si>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</si>
  <si>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</si>
  <si>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</si>
  <si>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</si>
  <si>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</si>
  <si>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</si>
  <si>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</si>
  <si>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</si>
  <si>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</si>
  <si>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</si>
  <si>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</si>
  <si>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</si>
  <si>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</si>
  <si>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</si>
  <si>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</si>
  <si>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</si>
  <si>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</si>
  <si>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</si>
  <si>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</si>
  <si>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</si>
  <si>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</si>
  <si>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</si>
  <si>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</si>
  <si>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</si>
  <si>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</si>
  <si>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</si>
  <si>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</si>
  <si>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</si>
  <si>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</si>
  <si>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</si>
  <si>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</si>
  <si>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</si>
  <si>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</si>
  <si>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</si>
  <si>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</si>
  <si>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</si>
  <si>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</si>
  <si>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</si>
  <si>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</si>
  <si>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</si>
  <si>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</si>
  <si>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</si>
  <si>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</si>
  <si>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</si>
  <si>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</si>
  <si>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</si>
  <si>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</si>
  <si>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</si>
  <si>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</si>
  <si>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</si>
  <si>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</si>
  <si>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</si>
  <si>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</si>
  <si>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</si>
  <si>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</si>
  <si>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</si>
  <si>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</si>
  <si>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</si>
  <si>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</si>
  <si>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</si>
  <si>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</si>
  <si>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</si>
  <si>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</si>
  <si>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</si>
  <si>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</si>
  <si>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</si>
  <si>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</si>
  <si>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</si>
  <si>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</si>
  <si>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</si>
  <si>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</si>
  <si>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</si>
  <si>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</si>
  <si>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</si>
  <si>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</si>
  <si>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</si>
  <si>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</si>
  <si>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</si>
  <si>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</si>
  <si>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</si>
  <si>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</si>
  <si>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</si>
  <si>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</si>
  <si>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</si>
  <si>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</si>
  <si>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</si>
  <si>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</si>
  <si>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</si>
  <si>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</si>
  <si>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</si>
  <si>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</si>
  <si>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</si>
  <si>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</si>
  <si>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</si>
  <si>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</si>
  <si>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</si>
  <si>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</si>
  <si>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</si>
  <si>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</si>
  <si>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</si>
  <si>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</si>
  <si>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</si>
  <si>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</si>
  <si>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</si>
  <si>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</si>
  <si>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</si>
  <si>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</si>
  <si>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</si>
  <si>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</si>
  <si>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</si>
  <si>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</si>
  <si>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</si>
  <si>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</si>
  <si>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</si>
  <si>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</si>
  <si>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</si>
  <si>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</si>
  <si>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</si>
  <si>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</si>
  <si>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</si>
  <si>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</si>
  <si>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</si>
  <si>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</si>
  <si>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</si>
  <si>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</si>
  <si>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</si>
  <si>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</si>
  <si>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</si>
  <si>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</si>
  <si>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</si>
  <si>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</si>
  <si>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</si>
  <si>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</si>
  <si>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</si>
  <si>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</si>
  <si>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</si>
  <si>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</si>
  <si>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</si>
  <si>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</si>
  <si>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</si>
  <si>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</si>
  <si>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</si>
  <si>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</si>
  <si>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</si>
  <si>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</si>
  <si>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</si>
  <si>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</si>
  <si>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</si>
  <si>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</si>
  <si>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</si>
  <si>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</si>
  <si>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</si>
  <si>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</si>
  <si>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</si>
  <si>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</si>
  <si>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</si>
  <si>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</si>
  <si>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</si>
  <si>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</si>
  <si>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</si>
  <si>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</si>
  <si>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</si>
  <si>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</si>
  <si>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</si>
  <si>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</si>
  <si>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</si>
  <si>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</si>
  <si>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</si>
  <si>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</si>
  <si>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</si>
  <si>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</si>
  <si>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</si>
  <si>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</si>
  <si>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</si>
  <si>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</si>
  <si>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</si>
  <si>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</si>
  <si>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</si>
  <si>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</si>
  <si>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</si>
  <si>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</si>
  <si>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</si>
  <si>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</si>
  <si>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</si>
  <si>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</si>
  <si>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</si>
  <si>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</si>
  <si>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</si>
  <si>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</si>
  <si>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</si>
  <si>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</si>
  <si>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</si>
  <si>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</si>
  <si>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</si>
  <si>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</si>
  <si>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</si>
  <si>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</si>
  <si>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</si>
  <si>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</si>
  <si>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</si>
  <si>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</si>
  <si>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</si>
  <si>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</si>
  <si>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</si>
  <si>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</si>
  <si>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</si>
  <si>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</si>
  <si>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</si>
  <si>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</si>
  <si>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</si>
  <si>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</si>
  <si>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</si>
  <si>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</si>
  <si>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</si>
  <si>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</si>
  <si>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</si>
  <si>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</si>
  <si>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</si>
  <si>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</si>
  <si>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</si>
  <si>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</si>
  <si>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</si>
  <si>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</si>
  <si>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</si>
  <si>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</si>
  <si>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</si>
  <si>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</si>
  <si>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</si>
  <si>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</si>
  <si>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</si>
  <si>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</si>
  <si>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</si>
  <si>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</si>
  <si>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</si>
  <si>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</si>
  <si>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</si>
  <si>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</si>
  <si>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</si>
  <si>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</si>
  <si>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</si>
  <si>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</si>
  <si>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</si>
  <si>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</si>
  <si>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</si>
  <si>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</si>
  <si>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</si>
  <si>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</si>
  <si>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</si>
  <si>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</si>
  <si>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</si>
  <si>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</si>
  <si>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</si>
  <si>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</si>
  <si>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</si>
  <si>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</si>
  <si>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</si>
  <si>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</si>
  <si>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</si>
  <si>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</si>
  <si>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</si>
  <si>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</si>
  <si>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</si>
  <si>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</si>
  <si>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</si>
  <si>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</si>
  <si>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</si>
  <si>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</si>
  <si>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</si>
  <si>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</si>
  <si>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</si>
  <si>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</si>
  <si>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</si>
  <si>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</si>
  <si>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</si>
  <si>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</si>
  <si>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</si>
  <si>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</si>
  <si>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</si>
  <si>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</si>
  <si>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</si>
  <si>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</si>
  <si>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</si>
  <si>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</si>
  <si>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</si>
  <si>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</si>
  <si>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</si>
  <si>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</si>
  <si>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</si>
  <si>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</si>
  <si>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</si>
  <si>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</si>
  <si>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</si>
  <si>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</si>
  <si>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</si>
  <si>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</si>
  <si>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</si>
  <si>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</si>
  <si>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</si>
  <si>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</si>
  <si>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</si>
  <si>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</si>
  <si>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</si>
  <si>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</si>
  <si>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</si>
  <si>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</si>
  <si>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</si>
  <si>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</si>
  <si>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</si>
  <si>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</si>
  <si>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</si>
  <si>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</si>
  <si>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</si>
  <si>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</si>
  <si>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</si>
  <si>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</si>
  <si>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</si>
  <si>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</si>
  <si>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</si>
  <si>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</si>
  <si>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</si>
  <si>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</si>
  <si>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</si>
  <si>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</si>
  <si>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</si>
  <si>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</si>
  <si>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</si>
  <si>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</si>
  <si>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</si>
  <si>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</si>
  <si>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</si>
  <si>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</si>
  <si>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</si>
  <si>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</si>
  <si>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</si>
  <si>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</si>
  <si>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</si>
  <si>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</si>
  <si>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</si>
  <si>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</si>
  <si>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</si>
  <si>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</si>
  <si>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</si>
  <si>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</si>
  <si>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</si>
  <si>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</si>
  <si>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</si>
  <si>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</si>
  <si>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</si>
  <si>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</si>
  <si>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</si>
  <si>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</si>
  <si>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</si>
  <si>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</si>
  <si>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</si>
  <si>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</si>
  <si>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</si>
  <si>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</si>
  <si>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</si>
  <si>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</si>
  <si>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</si>
  <si>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</si>
  <si>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</si>
  <si>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</si>
  <si>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</si>
  <si>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</si>
  <si>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</si>
  <si>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</si>
  <si>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</si>
  <si>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</si>
  <si>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</si>
  <si>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</si>
  <si>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</si>
  <si>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</si>
  <si>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</si>
  <si>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</si>
  <si>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</si>
  <si>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</si>
  <si>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</si>
  <si>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</si>
  <si>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</si>
  <si>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</si>
  <si>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</si>
  <si>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</si>
  <si>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</si>
  <si>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</si>
  <si>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</si>
  <si>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</si>
  <si>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</si>
  <si>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</si>
  <si>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</si>
  <si>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</si>
  <si>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</si>
  <si>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</si>
  <si>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</si>
  <si>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</si>
  <si>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</si>
  <si>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</si>
  <si>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</si>
  <si>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</si>
  <si>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</si>
  <si>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</si>
  <si>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</si>
  <si>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</si>
  <si>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</si>
  <si>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</si>
  <si>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</si>
  <si>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</si>
  <si>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</si>
  <si>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</si>
  <si>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</si>
  <si>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</si>
  <si>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</si>
  <si>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</si>
  <si>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</si>
  <si>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</si>
  <si>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</si>
  <si>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</si>
  <si>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</si>
  <si>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</si>
  <si>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</si>
  <si>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</si>
  <si>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</si>
  <si>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</si>
  <si>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</si>
  <si>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</si>
  <si>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</si>
  <si>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</si>
  <si>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</si>
  <si>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</si>
  <si>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</si>
  <si>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</si>
  <si>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</si>
  <si>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</si>
  <si>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</si>
  <si>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</si>
  <si>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</si>
  <si>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</si>
  <si>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</si>
  <si>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</si>
  <si>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</si>
  <si>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</si>
  <si>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</si>
  <si>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</si>
  <si>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</si>
  <si>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</si>
  <si>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</si>
  <si>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</si>
  <si>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</si>
  <si>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</si>
  <si>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</si>
  <si>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</si>
  <si>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</si>
  <si>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</si>
  <si>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</si>
  <si>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</si>
  <si>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</si>
  <si>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</si>
  <si>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</si>
  <si>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</si>
  <si>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</si>
  <si>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</si>
  <si>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</si>
  <si>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</si>
  <si>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</si>
  <si>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</si>
  <si>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</si>
  <si>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</si>
  <si>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</si>
  <si>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</si>
  <si>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</si>
  <si>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</si>
  <si>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</si>
  <si>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</si>
  <si>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</si>
  <si>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</si>
  <si>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</si>
  <si>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</si>
  <si>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</si>
  <si>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</si>
  <si>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</si>
  <si>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</si>
  <si>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</si>
  <si>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</si>
  <si>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</si>
  <si>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</si>
  <si>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</si>
  <si>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</si>
  <si>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</si>
  <si>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</si>
  <si>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</si>
  <si>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</si>
  <si>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</si>
  <si>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</si>
  <si>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</si>
  <si>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</si>
  <si>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</si>
  <si>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</si>
  <si>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</si>
  <si>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</si>
  <si>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</si>
  <si>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</si>
  <si>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</si>
  <si>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</si>
  <si>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</si>
  <si>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</si>
  <si>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</si>
  <si>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</si>
  <si>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</si>
  <si>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</si>
  <si>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</si>
  <si>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</si>
  <si>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</si>
  <si>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</si>
  <si>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</si>
  <si>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</si>
  <si>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</si>
  <si>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</si>
  <si>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</si>
  <si>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</si>
  <si>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</si>
  <si>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</si>
  <si>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</si>
  <si>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</si>
  <si>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</si>
  <si>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</si>
  <si>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</si>
  <si>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</si>
  <si>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</si>
  <si>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</si>
  <si>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</si>
  <si>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</si>
  <si>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</si>
  <si>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</si>
  <si>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</si>
  <si>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</si>
  <si>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</si>
  <si>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</si>
  <si>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</si>
  <si>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</si>
  <si>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</si>
  <si>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</si>
  <si>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</si>
  <si>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</si>
  <si>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</si>
  <si>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</si>
  <si>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</si>
  <si>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</si>
  <si>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</si>
  <si>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</si>
  <si>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</si>
  <si>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</si>
  <si>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</si>
  <si>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</si>
  <si>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</si>
  <si>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</si>
  <si>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</si>
  <si>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</si>
  <si>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</si>
  <si>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</si>
  <si>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</si>
  <si>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</si>
  <si>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</si>
  <si>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</si>
  <si>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</si>
  <si>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</si>
  <si>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</si>
  <si>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</si>
  <si>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</si>
  <si>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</si>
  <si>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</si>
  <si>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</si>
  <si>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</si>
  <si>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</si>
  <si>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</si>
  <si>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</si>
  <si>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</si>
  <si>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</si>
  <si>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</si>
  <si>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</si>
  <si>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</si>
  <si>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</si>
  <si>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</si>
  <si>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</si>
  <si>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</si>
  <si>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</si>
  <si>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</si>
  <si>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</si>
  <si>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</si>
  <si>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</si>
  <si>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</si>
  <si>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</si>
  <si>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</si>
  <si>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</si>
  <si>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</si>
  <si>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</si>
  <si>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</si>
  <si>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</si>
  <si>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</si>
  <si>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</si>
  <si>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</si>
  <si>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</si>
  <si>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</si>
  <si>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</si>
  <si>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</si>
  <si>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</si>
  <si>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</si>
  <si>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</si>
  <si>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</si>
  <si>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</si>
  <si>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</si>
  <si>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</si>
  <si>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</si>
  <si>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</si>
  <si>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</si>
  <si>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</si>
  <si>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</si>
  <si>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</si>
  <si>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</si>
  <si>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</si>
  <si>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</si>
  <si>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</si>
  <si>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</si>
  <si>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</si>
  <si>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</si>
  <si>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</si>
  <si>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</si>
  <si>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</si>
  <si>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</si>
  <si>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</si>
  <si>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</si>
  <si>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</si>
  <si>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</si>
  <si>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</si>
  <si>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</si>
  <si>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</si>
  <si>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</si>
  <si>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</si>
  <si>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</si>
  <si>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</si>
  <si>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</si>
  <si>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</si>
  <si>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</si>
  <si>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</si>
  <si>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</si>
  <si>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</si>
  <si>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</si>
  <si>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</si>
  <si>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</si>
  <si>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</si>
  <si>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</si>
  <si>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</si>
  <si>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</si>
  <si>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</si>
  <si>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</si>
  <si>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</si>
  <si>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</si>
  <si>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</si>
  <si>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</si>
  <si>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</si>
  <si>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</si>
  <si>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</si>
  <si>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</si>
  <si>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</si>
  <si>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</si>
  <si>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</si>
  <si>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</si>
  <si>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</si>
  <si>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</si>
  <si>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</si>
  <si>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</si>
  <si>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</si>
  <si>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</si>
  <si>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</si>
  <si>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</si>
  <si>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</si>
  <si>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</si>
  <si>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</si>
  <si>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</si>
  <si>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</si>
  <si>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</si>
  <si>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</si>
  <si>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</si>
  <si>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</si>
  <si>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</si>
  <si>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</si>
  <si>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</si>
  <si>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</si>
  <si>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</si>
  <si>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</si>
  <si>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</si>
  <si>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</si>
  <si>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</si>
  <si>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</si>
  <si>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</si>
  <si>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</si>
  <si>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</si>
  <si>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</si>
  <si>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</si>
  <si>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</si>
  <si>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</si>
  <si>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</si>
  <si>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</si>
  <si>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</si>
  <si>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</si>
  <si>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</si>
  <si>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</si>
  <si>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</si>
  <si>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</si>
  <si>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</si>
  <si>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</si>
  <si>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</si>
  <si>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</si>
  <si>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</si>
  <si>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</si>
  <si>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</si>
  <si>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</si>
  <si>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</si>
  <si>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</si>
  <si>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</si>
  <si>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</si>
  <si>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</si>
  <si>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</si>
  <si>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</si>
  <si>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</si>
  <si>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</si>
  <si>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</si>
  <si>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</si>
  <si>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</si>
  <si>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</si>
  <si>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</si>
  <si>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</si>
  <si>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</si>
  <si>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</si>
  <si>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</si>
  <si>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</si>
  <si>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</si>
  <si>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</si>
  <si>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</si>
  <si>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</si>
  <si>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</si>
  <si>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</si>
  <si>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</si>
  <si>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</si>
  <si>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</si>
  <si>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</si>
  <si>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</si>
  <si>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</si>
  <si>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</si>
  <si>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</si>
  <si>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</si>
  <si>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</si>
  <si>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</si>
  <si>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</si>
  <si>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</si>
  <si>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</si>
  <si>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</si>
  <si>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</si>
  <si>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</si>
  <si>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</si>
  <si>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</si>
  <si>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</si>
  <si>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</si>
  <si>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</si>
  <si>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</si>
  <si>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</si>
  <si>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</si>
  <si>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</si>
  <si>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</si>
  <si>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</si>
  <si>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</si>
  <si>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</si>
  <si>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</si>
  <si>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</si>
  <si>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</si>
  <si>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</si>
  <si>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</si>
  <si>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</si>
  <si>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</si>
  <si>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</si>
  <si>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</si>
  <si>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</si>
  <si>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</si>
  <si>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</si>
  <si>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</si>
  <si>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</si>
  <si>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</si>
  <si>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</si>
  <si>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</si>
  <si>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</si>
  <si>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</si>
  <si>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</si>
  <si>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</si>
  <si>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</si>
  <si>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</si>
  <si>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</si>
  <si>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</si>
  <si>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</si>
  <si>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</si>
  <si>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</si>
  <si>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</si>
  <si>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</si>
  <si>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</si>
  <si>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</si>
  <si>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</si>
  <si>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</si>
  <si>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</si>
  <si>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</si>
  <si>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</si>
  <si>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</si>
  <si>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</si>
  <si>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</si>
  <si>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</si>
  <si>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</si>
  <si>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</si>
  <si>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</si>
  <si>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</si>
  <si>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</si>
  <si>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</si>
  <si>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</si>
  <si>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</si>
  <si>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</si>
  <si>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</si>
  <si>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</si>
  <si>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</si>
  <si>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</si>
  <si>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</si>
  <si>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</si>
  <si>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</si>
  <si>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</si>
  <si>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</si>
  <si>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</si>
  <si>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</si>
  <si>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</si>
  <si>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</si>
  <si>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</si>
  <si>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</si>
  <si>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</si>
  <si>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</si>
  <si>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</si>
  <si>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</si>
  <si>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</si>
  <si>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</si>
  <si>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</si>
  <si>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</si>
  <si>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</si>
  <si>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</si>
  <si>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</si>
  <si>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</si>
  <si>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</si>
  <si>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</si>
  <si>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</si>
  <si>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</si>
  <si>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</si>
  <si>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</si>
  <si>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</si>
  <si>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</si>
  <si>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</si>
  <si>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</si>
  <si>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</si>
  <si>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</si>
  <si>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</si>
  <si>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</si>
  <si>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</si>
  <si>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</si>
  <si>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</si>
  <si>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</si>
  <si>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</si>
  <si>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</si>
  <si>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</si>
  <si>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</si>
  <si>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</si>
  <si>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</si>
  <si>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</si>
  <si>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</si>
  <si>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</si>
  <si>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</si>
  <si>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</si>
  <si>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</si>
  <si>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</si>
  <si>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</si>
  <si>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</si>
  <si>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</si>
  <si>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</si>
  <si>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</si>
  <si>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</si>
  <si>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</si>
  <si>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</si>
  <si>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</si>
  <si>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</si>
  <si>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</si>
  <si>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</si>
  <si>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</si>
  <si>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</si>
  <si>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</si>
  <si>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</si>
  <si>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</si>
  <si>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</si>
  <si>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</si>
  <si>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</si>
  <si>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</si>
  <si>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</si>
  <si>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</si>
  <si>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</si>
  <si>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</si>
  <si>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</si>
  <si>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</si>
  <si>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</si>
  <si>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</si>
  <si>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</si>
  <si>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</si>
  <si>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</si>
  <si>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</si>
  <si>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</si>
  <si>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</si>
  <si>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</si>
  <si>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</si>
  <si>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</si>
  <si>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</si>
  <si>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</si>
  <si>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</si>
  <si>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</si>
  <si>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</si>
  <si>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</si>
  <si>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</si>
  <si>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</si>
  <si>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</si>
  <si>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</si>
  <si>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</si>
  <si>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</si>
  <si>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</si>
  <si>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</si>
  <si>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</si>
  <si>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</si>
  <si>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</si>
  <si>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</si>
  <si>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</si>
  <si>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</si>
  <si>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</si>
  <si>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</si>
  <si>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</si>
  <si>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</si>
  <si>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</si>
  <si>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</si>
  <si>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</si>
  <si>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</si>
  <si>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</si>
  <si>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</si>
  <si>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</si>
  <si>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</si>
  <si>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</si>
  <si>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</si>
  <si>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</si>
  <si>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</si>
  <si>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</si>
  <si>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</si>
  <si>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</si>
  <si>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</si>
  <si>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</si>
  <si>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</si>
  <si>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</si>
  <si>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</si>
  <si>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</si>
  <si>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</si>
  <si>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</si>
  <si>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</si>
  <si>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</si>
  <si>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</si>
  <si>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</si>
  <si>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</si>
  <si>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</si>
  <si>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</si>
  <si>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</si>
  <si>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</si>
  <si>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</si>
  <si>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</si>
  <si>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</si>
  <si>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</si>
  <si>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</si>
  <si>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</si>
  <si>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</si>
  <si>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</si>
  <si>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</si>
  <si>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</si>
  <si>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</si>
  <si>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</si>
  <si>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</si>
  <si>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</si>
  <si>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</si>
  <si>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</si>
  <si>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</si>
  <si>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</si>
  <si>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</si>
  <si>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</si>
  <si>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</si>
  <si>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</si>
  <si>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</si>
  <si>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</si>
  <si>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</si>
  <si>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</si>
  <si>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</si>
  <si>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</si>
  <si>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</si>
  <si>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</si>
  <si>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</si>
  <si>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</si>
  <si>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</si>
  <si>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</si>
  <si>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</si>
  <si>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</si>
  <si>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</si>
  <si>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</si>
  <si>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</si>
  <si>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</si>
  <si>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</si>
  <si>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</si>
  <si>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</si>
  <si>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</si>
  <si>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</si>
  <si>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</si>
  <si>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</si>
  <si>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</si>
  <si>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</si>
  <si>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</si>
  <si>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</si>
  <si>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</si>
  <si>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</si>
  <si>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</si>
  <si>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</si>
  <si>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</si>
  <si>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</si>
  <si>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</si>
  <si>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</si>
  <si>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</si>
  <si>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</si>
  <si>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</si>
  <si>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</si>
  <si>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</si>
  <si>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</si>
  <si>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</si>
  <si>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</si>
  <si>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</si>
  <si>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</si>
  <si>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</si>
  <si>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</si>
  <si>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</si>
  <si>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</si>
  <si>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</si>
  <si>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</si>
  <si>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</si>
  <si>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</si>
  <si>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</si>
  <si>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</si>
  <si>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</si>
  <si>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</si>
  <si>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</si>
  <si>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</si>
  <si>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</si>
  <si>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</si>
  <si>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</si>
  <si>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</si>
  <si>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</si>
  <si>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</si>
  <si>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</si>
  <si>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</si>
  <si>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</si>
  <si>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</si>
  <si>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</si>
  <si>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</si>
  <si>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</si>
  <si>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</si>
  <si>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</si>
  <si>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</si>
  <si>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</si>
  <si>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</si>
  <si>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</si>
  <si>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</si>
  <si>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</si>
  <si>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</si>
  <si>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</si>
  <si>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</si>
  <si>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</si>
  <si>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</si>
  <si>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</si>
  <si>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</si>
  <si>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</si>
  <si>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</si>
  <si>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</si>
  <si>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</si>
  <si>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</si>
  <si>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</si>
  <si>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</si>
  <si>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</si>
  <si>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</si>
  <si>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</si>
  <si>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</si>
  <si>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</si>
  <si>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</si>
  <si>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</si>
  <si>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</si>
  <si>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</si>
  <si>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</si>
  <si>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</si>
  <si>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</si>
  <si>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</si>
  <si>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</si>
  <si>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</si>
  <si>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</si>
  <si>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</si>
  <si>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</si>
  <si>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</si>
  <si>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</si>
  <si>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</si>
  <si>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</si>
  <si>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</si>
  <si>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</si>
  <si>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</si>
  <si>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</si>
  <si>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</si>
  <si>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</si>
  <si>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</si>
  <si>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</si>
  <si>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</si>
  <si>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</si>
  <si>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</si>
  <si>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</si>
  <si>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</si>
  <si>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</si>
  <si>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</si>
  <si>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</si>
  <si>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</si>
  <si>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</si>
  <si>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</si>
  <si>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</si>
  <si>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</si>
  <si>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</si>
  <si>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</si>
  <si>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</si>
  <si>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</si>
  <si>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</si>
  <si>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</si>
  <si>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</si>
  <si>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</si>
  <si>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</si>
  <si>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</si>
  <si>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</si>
  <si>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</si>
  <si>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</si>
  <si>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</si>
  <si>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</si>
  <si>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</si>
  <si>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</si>
  <si>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</si>
  <si>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</si>
  <si>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</si>
  <si>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</si>
  <si>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</si>
  <si>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</si>
  <si>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</si>
  <si>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</si>
  <si>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</si>
  <si>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</si>
  <si>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</si>
  <si>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</si>
  <si>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</si>
  <si>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</si>
  <si>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</si>
  <si>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</si>
  <si>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</si>
  <si>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</si>
  <si>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</si>
  <si>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</si>
  <si>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</si>
  <si>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</si>
  <si>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</si>
  <si>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</si>
  <si>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</si>
  <si>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</si>
  <si>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</si>
  <si>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</si>
  <si>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</si>
  <si>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</si>
  <si>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</si>
  <si>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</si>
  <si>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</si>
  <si>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</si>
  <si>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</si>
  <si>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</si>
  <si>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</si>
  <si>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</si>
  <si>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</si>
  <si>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</si>
  <si>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</si>
  <si>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</si>
  <si>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</si>
  <si>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</si>
  <si>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</si>
  <si>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</si>
  <si>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</si>
  <si>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</si>
  <si>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</si>
  <si>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</si>
  <si>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</si>
  <si>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</si>
  <si>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</si>
  <si>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</si>
  <si>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</si>
  <si>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</si>
  <si>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</si>
  <si>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</si>
  <si>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</si>
  <si>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</si>
  <si>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</si>
  <si>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</si>
  <si>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</si>
  <si>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</si>
  <si>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</si>
  <si>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</si>
  <si>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</si>
  <si>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</si>
  <si>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</si>
  <si>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</si>
  <si>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</si>
  <si>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</si>
  <si>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</si>
  <si>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</si>
  <si>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</si>
  <si>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</si>
  <si>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</si>
  <si>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</si>
  <si>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</si>
  <si>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</si>
  <si>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</si>
  <si>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</si>
  <si>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</si>
  <si>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</si>
  <si>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</si>
  <si>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</si>
  <si>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</si>
  <si>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</si>
  <si>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</si>
  <si>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</si>
  <si>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</si>
  <si>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</si>
  <si>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</si>
  <si>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</si>
  <si>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</si>
  <si>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</si>
  <si>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</si>
  <si>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</si>
  <si>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</si>
  <si>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</si>
  <si>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</si>
  <si>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</si>
  <si>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</si>
  <si>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</si>
  <si>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</si>
  <si>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</si>
  <si>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</si>
  <si>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</si>
  <si>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</si>
  <si>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</si>
  <si>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</si>
  <si>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</si>
  <si>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</si>
  <si>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</si>
  <si>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</si>
  <si>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</si>
  <si>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</si>
  <si>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</si>
  <si>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</si>
  <si>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</si>
  <si>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</si>
  <si>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</si>
  <si>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</si>
  <si>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</si>
  <si>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</si>
  <si>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</si>
  <si>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</si>
  <si>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</si>
  <si>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</si>
  <si>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</si>
  <si>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</si>
  <si>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</si>
  <si>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</si>
  <si>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</si>
  <si>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</si>
  <si>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</si>
  <si>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</si>
  <si>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</si>
  <si>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</si>
  <si>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</si>
  <si>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</si>
  <si>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</si>
  <si>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</si>
  <si>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</si>
  <si>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</si>
  <si>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</si>
  <si>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</si>
  <si>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</si>
  <si>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</si>
  <si>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</si>
  <si>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</si>
  <si>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</si>
  <si>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</si>
  <si>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</si>
  <si>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</si>
  <si>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</si>
  <si>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</si>
  <si>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</si>
  <si>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</si>
  <si>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</si>
  <si>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</si>
  <si>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</si>
  <si>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</si>
  <si>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</si>
  <si>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</si>
  <si>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</si>
  <si>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</si>
  <si>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</si>
  <si>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</si>
  <si>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</si>
  <si>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</si>
  <si>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</si>
  <si>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</si>
  <si>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</si>
  <si>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</si>
  <si>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</si>
  <si>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</si>
  <si>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</si>
  <si>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</si>
  <si>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</si>
  <si>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</si>
  <si>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</si>
  <si>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</si>
  <si>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</si>
  <si>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</si>
  <si>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</si>
  <si>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</si>
  <si>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</si>
  <si>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</si>
  <si>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</si>
  <si>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</si>
  <si>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</si>
  <si>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</si>
  <si>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</si>
  <si>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</si>
  <si>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</si>
  <si>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</si>
  <si>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</si>
  <si>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</si>
  <si>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</si>
  <si>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</si>
  <si>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</si>
  <si>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</si>
  <si>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</si>
  <si>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</si>
  <si>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</si>
  <si>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</si>
  <si>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</si>
  <si>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</si>
  <si>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</si>
  <si>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</si>
  <si>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</si>
  <si>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</si>
  <si>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</si>
  <si>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</si>
  <si>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</si>
  <si>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</si>
  <si>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</si>
  <si>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</si>
  <si>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</si>
  <si>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</si>
  <si>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</si>
  <si>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</si>
  <si>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</si>
  <si>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</si>
  <si>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</si>
  <si>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</si>
  <si>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</si>
  <si>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</si>
  <si>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</si>
  <si>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</si>
  <si>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</si>
  <si>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</si>
  <si>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</si>
  <si>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</si>
  <si>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</si>
  <si>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</si>
  <si>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</si>
  <si>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</si>
  <si>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</si>
  <si>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</si>
  <si>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</si>
  <si>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</si>
  <si>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</si>
  <si>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</si>
  <si>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</si>
  <si>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</si>
  <si>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</si>
  <si>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</si>
  <si>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</si>
  <si>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</si>
  <si>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</si>
  <si>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</si>
  <si>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</si>
  <si>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</si>
  <si>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</si>
  <si>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</si>
  <si>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</si>
  <si>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</si>
  <si>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</si>
  <si>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</si>
  <si>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</si>
  <si>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</si>
  <si>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</si>
  <si>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</si>
  <si>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</si>
  <si>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</si>
  <si>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</si>
  <si>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</si>
  <si>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</si>
  <si>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</si>
  <si>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</si>
  <si>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</si>
  <si>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</si>
  <si>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</si>
  <si>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</si>
  <si>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</si>
  <si>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</si>
  <si>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</si>
  <si>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</si>
  <si>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</si>
  <si>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</si>
  <si>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</si>
  <si>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</si>
  <si>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</si>
  <si>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</si>
  <si>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</si>
  <si>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</si>
  <si>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</si>
  <si>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</si>
  <si>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</si>
  <si>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</si>
  <si>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</si>
  <si>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</si>
  <si>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</si>
  <si>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</si>
  <si>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</si>
  <si>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</si>
  <si>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</si>
  <si>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</si>
  <si>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</si>
  <si>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</si>
  <si>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</si>
  <si>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</si>
  <si>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</si>
  <si>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</si>
  <si>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</si>
  <si>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</si>
  <si>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</si>
  <si>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</si>
  <si>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</si>
  <si>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</si>
  <si>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</si>
  <si>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</si>
  <si>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</si>
  <si>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</si>
  <si>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</si>
  <si>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</si>
  <si>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</si>
  <si>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</si>
  <si>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</si>
  <si>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</si>
  <si>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</si>
  <si>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</si>
  <si>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</si>
  <si>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</si>
  <si>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</si>
  <si>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</si>
  <si>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</si>
  <si>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</si>
  <si>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</si>
  <si>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</si>
  <si>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</si>
  <si>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</si>
  <si>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</si>
  <si>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</si>
  <si>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</si>
  <si>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</si>
  <si>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</si>
  <si>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</si>
  <si>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</si>
  <si>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</si>
  <si>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</si>
  <si>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</si>
  <si>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</si>
  <si>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</si>
  <si>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</si>
  <si>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</si>
  <si>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</si>
  <si>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</si>
  <si>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</si>
  <si>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</si>
  <si>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</si>
  <si>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</si>
  <si>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</si>
  <si>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</si>
  <si>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</si>
  <si>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</si>
  <si>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</si>
  <si>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</si>
  <si>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</si>
  <si>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</si>
  <si>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</si>
  <si>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</si>
  <si>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</si>
  <si>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</si>
  <si>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</si>
  <si>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</si>
  <si>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</si>
  <si>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</si>
  <si>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</si>
  <si>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</si>
  <si>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</si>
  <si>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</si>
  <si>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</si>
  <si>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</si>
  <si>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</si>
  <si>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</si>
  <si>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</si>
  <si>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</si>
  <si>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</si>
  <si>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</si>
  <si>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</si>
  <si>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</si>
  <si>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</si>
  <si>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</si>
  <si>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</si>
  <si>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</si>
  <si>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</si>
  <si>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</si>
  <si>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</si>
  <si>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</si>
  <si>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</si>
  <si>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</si>
  <si>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</si>
  <si>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</si>
  <si>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</si>
  <si>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</si>
  <si>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</si>
  <si>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</si>
  <si>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</si>
  <si>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</si>
  <si>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</si>
  <si>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</si>
  <si>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</si>
  <si>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</si>
  <si>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</si>
  <si>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</si>
  <si>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</si>
  <si>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</si>
  <si>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</si>
  <si>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</si>
  <si>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</si>
  <si>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</si>
  <si>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</si>
  <si>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</si>
  <si>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</si>
  <si>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</si>
  <si>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</si>
  <si>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</si>
  <si>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</si>
  <si>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</si>
  <si>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</si>
  <si>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</si>
  <si>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</si>
  <si>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</si>
  <si>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</si>
  <si>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</si>
  <si>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</si>
  <si>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</si>
  <si>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</si>
  <si>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</si>
  <si>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</si>
  <si>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</si>
  <si>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</si>
  <si>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</si>
  <si>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</si>
  <si>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</si>
  <si>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</si>
  <si>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</si>
  <si>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</si>
  <si>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</si>
  <si>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</si>
  <si>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</si>
  <si>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</si>
  <si>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</si>
  <si>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</si>
  <si>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</si>
  <si>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</si>
  <si>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</si>
  <si>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</si>
  <si>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</si>
  <si>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</si>
  <si>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</si>
  <si>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</si>
  <si>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</si>
  <si>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</si>
  <si>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</si>
  <si>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</si>
  <si>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</si>
  <si>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</si>
  <si>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</si>
  <si>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</si>
  <si>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</si>
  <si>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</si>
  <si>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</si>
  <si>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</si>
  <si>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</si>
  <si>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</si>
  <si>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</si>
  <si>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</si>
  <si>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</si>
  <si>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</si>
  <si>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</si>
  <si>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</si>
  <si>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</si>
  <si>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</si>
  <si>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</si>
  <si>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</si>
  <si>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</si>
  <si>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</si>
  <si>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</si>
  <si>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</si>
  <si>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</si>
  <si>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</si>
  <si>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</si>
  <si>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</si>
  <si>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</si>
  <si>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</si>
  <si>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</si>
  <si>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</si>
  <si>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</si>
  <si>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</si>
  <si>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</si>
  <si>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</si>
  <si>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</si>
  <si>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</si>
  <si>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</si>
  <si>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</si>
  <si>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</si>
  <si>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</si>
  <si>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</si>
  <si>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</si>
  <si>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</si>
  <si>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</si>
  <si>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</si>
  <si>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</si>
  <si>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</si>
  <si>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</si>
  <si>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</si>
  <si>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</si>
  <si>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</si>
  <si>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</si>
  <si>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</si>
  <si>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</si>
  <si>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</si>
  <si>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</si>
  <si>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</si>
  <si>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</si>
  <si>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</si>
  <si>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</si>
  <si>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</si>
  <si>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</si>
  <si>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</si>
  <si>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</si>
  <si>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</si>
  <si>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</si>
  <si>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</si>
  <si>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</si>
  <si>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</si>
  <si>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</si>
  <si>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</si>
  <si>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</si>
  <si>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</si>
  <si>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</si>
  <si>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</si>
  <si>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</si>
  <si>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</si>
  <si>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</si>
  <si>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</si>
  <si>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</si>
  <si>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</si>
  <si>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</si>
  <si>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</si>
  <si>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</si>
  <si>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</si>
  <si>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</si>
  <si>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</si>
  <si>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</si>
  <si>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</si>
  <si>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</si>
  <si>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</si>
  <si>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</si>
  <si>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</si>
  <si>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</si>
  <si>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</si>
  <si>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</si>
  <si>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</si>
  <si>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</si>
  <si>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</si>
  <si>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</si>
  <si>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</si>
  <si>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</si>
  <si>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</si>
  <si>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</si>
  <si>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</si>
  <si>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</si>
  <si>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</si>
  <si>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</si>
  <si>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</si>
  <si>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</si>
  <si>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</si>
  <si>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</si>
  <si>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</si>
  <si>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</si>
  <si>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</si>
  <si>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</si>
  <si>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</si>
  <si>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</si>
  <si>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</si>
  <si>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</si>
  <si>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</si>
  <si>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</si>
  <si>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</si>
  <si>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</si>
  <si>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</si>
  <si>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</si>
  <si>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</si>
  <si>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</si>
  <si>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</si>
  <si>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</si>
  <si>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</si>
  <si>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</si>
  <si>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</si>
  <si>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</si>
  <si>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</si>
  <si>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</si>
  <si>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</si>
  <si>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</si>
  <si>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</si>
  <si>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</si>
  <si>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</si>
  <si>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</si>
  <si>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</si>
  <si>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</si>
  <si>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</si>
  <si>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</si>
  <si>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</si>
  <si>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</si>
  <si>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</si>
  <si>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</si>
  <si>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</si>
  <si>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</si>
  <si>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</si>
  <si>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</si>
  <si>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</si>
  <si>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</si>
  <si>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</si>
  <si>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</si>
  <si>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</si>
  <si>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</si>
  <si>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</si>
  <si>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</si>
  <si>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</si>
  <si>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</si>
  <si>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</si>
  <si>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</si>
  <si>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</si>
  <si>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</si>
  <si>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</si>
  <si>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</si>
  <si>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</si>
  <si>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</si>
  <si>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</si>
  <si>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</si>
  <si>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</si>
  <si>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</si>
  <si>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</si>
  <si>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</si>
  <si>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</si>
  <si>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</si>
  <si>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</si>
  <si>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</si>
  <si>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</si>
  <si>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</si>
  <si>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</si>
  <si>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</si>
  <si>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</si>
  <si>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</si>
  <si>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</si>
  <si>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</si>
  <si>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</si>
  <si>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</si>
  <si>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</si>
  <si>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</si>
  <si>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</si>
  <si>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</si>
  <si>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</si>
  <si>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</si>
  <si>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</si>
  <si>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</si>
  <si>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</si>
  <si>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</si>
  <si>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</si>
  <si>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</si>
  <si>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</si>
  <si>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</si>
  <si>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</si>
  <si>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</si>
  <si>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</si>
  <si>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</si>
  <si>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</si>
  <si>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</si>
  <si>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</si>
  <si>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</si>
  <si>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</si>
  <si>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</si>
  <si>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</si>
  <si>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</si>
  <si>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</si>
  <si>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</si>
  <si>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</si>
  <si>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</si>
  <si>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</si>
  <si>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</si>
  <si>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</si>
  <si>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</si>
  <si>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</si>
  <si>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</si>
  <si>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</si>
  <si>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</si>
  <si>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</si>
  <si>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</si>
  <si>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</si>
  <si>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</si>
  <si>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</si>
  <si>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</si>
  <si>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</si>
  <si>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</si>
  <si>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</si>
  <si>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</si>
  <si>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</si>
  <si>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</si>
  <si>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</si>
  <si>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</si>
  <si>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</si>
  <si>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</si>
  <si>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</si>
  <si>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</si>
  <si>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</si>
  <si>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</si>
  <si>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</si>
  <si>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</si>
  <si>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</si>
  <si>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</si>
  <si>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</si>
  <si>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</si>
  <si>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</si>
  <si>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</si>
  <si>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</si>
  <si>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</si>
  <si>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</si>
  <si>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</si>
  <si>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</si>
  <si>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</si>
  <si>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</si>
  <si>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</si>
  <si>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</si>
  <si>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</si>
  <si>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</si>
  <si>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</si>
  <si>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</si>
  <si>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</si>
  <si>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</si>
  <si>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</si>
  <si>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</si>
  <si>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</si>
  <si>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</si>
  <si>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</si>
  <si>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</si>
  <si>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</si>
  <si>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</si>
  <si>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</si>
  <si>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</si>
  <si>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</si>
  <si>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</si>
  <si>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</si>
  <si>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</si>
  <si>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</si>
  <si>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</si>
  <si>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</si>
  <si>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</si>
  <si>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</si>
  <si>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</si>
  <si>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</si>
  <si>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</si>
  <si>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</si>
  <si>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</si>
  <si>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</si>
  <si>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</si>
  <si>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</si>
  <si>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</si>
  <si>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</si>
  <si>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</si>
  <si>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</si>
  <si>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</si>
  <si>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</si>
  <si>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</si>
  <si>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</si>
  <si>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</si>
  <si>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</si>
  <si>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</si>
  <si>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</si>
  <si>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</si>
  <si>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</si>
  <si>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</si>
  <si>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</si>
  <si>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</si>
  <si>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</si>
  <si>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</si>
  <si>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</si>
  <si>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</si>
  <si>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</si>
  <si>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</si>
  <si>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</si>
  <si>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</si>
  <si>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</si>
  <si>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</si>
  <si>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</si>
  <si>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</si>
  <si>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</si>
  <si>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</si>
  <si>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</si>
  <si>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</si>
  <si>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</si>
  <si>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</si>
  <si>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</si>
  <si>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</si>
  <si>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</si>
  <si>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</si>
  <si>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</si>
  <si>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</si>
  <si>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</si>
  <si>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</si>
  <si>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</si>
  <si>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</si>
  <si>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</si>
  <si>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</si>
  <si>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</si>
  <si>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</si>
  <si>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</si>
  <si>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</si>
  <si>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</si>
  <si>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</si>
  <si>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</si>
  <si>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</si>
  <si>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</si>
  <si>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</si>
  <si>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</si>
  <si>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</si>
  <si>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</si>
  <si>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</si>
  <si>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</si>
  <si>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</si>
  <si>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</si>
  <si>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</si>
  <si>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</si>
  <si>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</si>
  <si>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</si>
  <si>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</si>
  <si>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</si>
  <si>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</si>
  <si>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</si>
  <si>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</si>
  <si>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</si>
  <si>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</si>
  <si>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</si>
  <si>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</si>
  <si>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</si>
  <si>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</si>
  <si>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</si>
  <si>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</si>
  <si>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</si>
  <si>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</si>
  <si>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</si>
  <si>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</si>
  <si>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</si>
  <si>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</si>
  <si>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</si>
  <si>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</si>
  <si>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</si>
  <si>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</si>
  <si>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</si>
  <si>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</si>
  <si>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</si>
  <si>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</si>
  <si>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</si>
  <si>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</si>
  <si>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</si>
  <si>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</si>
  <si>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</si>
  <si>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</si>
  <si>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</si>
  <si>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</si>
  <si>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</si>
  <si>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</si>
  <si>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</si>
  <si>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</si>
  <si>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</si>
  <si>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</si>
  <si>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</si>
  <si>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</si>
  <si>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</si>
  <si>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</si>
  <si>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</si>
  <si>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</si>
  <si>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</si>
  <si>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</si>
  <si>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</si>
  <si>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</si>
  <si>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</si>
  <si>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</si>
  <si>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</si>
  <si>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</si>
  <si>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</si>
  <si>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</si>
  <si>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</si>
  <si>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</si>
  <si>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</si>
  <si>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</si>
  <si>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</si>
  <si>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</si>
  <si>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</si>
  <si>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</si>
  <si>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</si>
  <si>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</si>
  <si>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</si>
  <si>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</si>
  <si>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</si>
  <si>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</si>
  <si>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</si>
  <si>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</si>
  <si>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</si>
  <si>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</si>
  <si>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</si>
  <si>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</si>
  <si>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</si>
  <si>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</si>
  <si>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</si>
  <si>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</si>
  <si>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</si>
  <si>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</si>
  <si>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</si>
  <si>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</si>
  <si>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</si>
  <si>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</si>
  <si>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</si>
  <si>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</si>
  <si>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</si>
  <si>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</si>
  <si>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</si>
  <si>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</si>
  <si>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</si>
  <si>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</si>
  <si>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</si>
  <si>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</si>
  <si>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</si>
  <si>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</si>
  <si>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</si>
  <si>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</si>
  <si>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</si>
  <si>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</si>
  <si>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</si>
  <si>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</si>
  <si>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</si>
  <si>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</si>
  <si>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</si>
  <si>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</si>
  <si>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</si>
  <si>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</si>
  <si>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</si>
  <si>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</si>
  <si>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</si>
  <si>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</si>
  <si>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</si>
  <si>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</si>
  <si>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</si>
  <si>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</si>
  <si>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</si>
  <si>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</si>
  <si>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</si>
  <si>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</si>
  <si>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</si>
  <si>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</si>
  <si>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</si>
  <si>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</si>
  <si>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</si>
  <si>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</si>
  <si>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</si>
  <si>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</si>
  <si>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</si>
  <si>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</si>
  <si>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</si>
  <si>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</si>
  <si>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</si>
  <si>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</si>
  <si>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</si>
  <si>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</si>
  <si>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</si>
  <si>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</si>
  <si>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</si>
  <si>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</si>
  <si>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</si>
  <si>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</si>
  <si>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</si>
  <si>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</si>
  <si>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</si>
  <si>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</si>
  <si>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</si>
  <si>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</si>
  <si>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</si>
  <si>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</si>
  <si>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</si>
  <si>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</si>
  <si>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</si>
  <si>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</si>
  <si>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</si>
  <si>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</si>
  <si>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</si>
  <si>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</si>
  <si>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</si>
  <si>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</si>
  <si>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</si>
  <si>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</si>
  <si>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</si>
  <si>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</si>
  <si>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</si>
  <si>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</si>
  <si>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</si>
  <si>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</si>
  <si>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</si>
  <si>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</si>
  <si>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</si>
  <si>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</si>
  <si>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</si>
  <si>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</si>
  <si>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</si>
  <si>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</si>
  <si>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</si>
  <si>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</si>
  <si>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</si>
  <si>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</si>
  <si>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</si>
  <si>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</si>
  <si>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</si>
  <si>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</si>
  <si>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</si>
  <si>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</si>
  <si>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</si>
  <si>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</si>
  <si>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</si>
  <si>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</si>
  <si>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</si>
  <si>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</si>
  <si>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</si>
  <si>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</si>
  <si>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</si>
  <si>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</si>
  <si>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</si>
  <si>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</si>
  <si>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</si>
  <si>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</si>
  <si>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</si>
  <si>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</si>
  <si>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</si>
  <si>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</si>
  <si>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</si>
  <si>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</si>
  <si>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</si>
  <si>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</si>
  <si>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</si>
  <si>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</si>
  <si>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</si>
  <si>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</si>
  <si>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</si>
  <si>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</si>
  <si>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</si>
  <si>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</si>
  <si>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</si>
  <si>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</si>
  <si>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</si>
  <si>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</si>
  <si>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</si>
  <si>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</si>
  <si>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</si>
  <si>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</si>
  <si>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</si>
  <si>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</si>
  <si>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</si>
  <si>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</si>
  <si>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</si>
  <si>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</si>
  <si>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</si>
  <si>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</si>
  <si>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</si>
  <si>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</si>
  <si>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</si>
  <si>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</si>
  <si>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</si>
  <si>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</si>
  <si>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</si>
  <si>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</si>
  <si>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</si>
  <si>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</si>
  <si>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</si>
  <si>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</si>
  <si>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</si>
  <si>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</si>
  <si>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</si>
  <si>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</si>
  <si>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</si>
  <si>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</si>
  <si>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</si>
  <si>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</si>
  <si>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</si>
  <si>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</si>
  <si>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</si>
  <si>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</si>
  <si>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</si>
  <si>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</si>
  <si>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</si>
  <si>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</si>
  <si>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</si>
  <si>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</si>
  <si>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</si>
  <si>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</si>
  <si>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</si>
  <si>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</si>
  <si>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</si>
  <si>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</si>
  <si>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</si>
  <si>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</si>
  <si>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</si>
  <si>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</si>
  <si>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</si>
  <si>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</si>
  <si>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</si>
  <si>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</si>
  <si>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</si>
  <si>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</si>
  <si>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</si>
  <si>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</si>
  <si>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</si>
  <si>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</si>
  <si>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</si>
  <si>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</si>
  <si>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</si>
  <si>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</si>
  <si>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</si>
  <si>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</si>
  <si>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</si>
  <si>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</si>
  <si>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</si>
  <si>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</si>
  <si>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</si>
  <si>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</si>
  <si>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</si>
  <si>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</si>
  <si>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</si>
  <si>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</si>
  <si>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</si>
  <si>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</si>
  <si>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</si>
  <si>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</si>
  <si>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</si>
  <si>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</si>
  <si>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</si>
  <si>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</si>
  <si>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</si>
  <si>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</si>
  <si>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</si>
  <si>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</si>
  <si>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</si>
  <si>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</si>
  <si>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</si>
  <si>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</si>
  <si>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</si>
  <si>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</si>
  <si>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</si>
  <si>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</si>
  <si>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</si>
  <si>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</si>
  <si>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</si>
  <si>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</si>
  <si>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</si>
  <si>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</si>
  <si>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</si>
  <si>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</si>
  <si>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</si>
  <si>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</si>
  <si>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</si>
  <si>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</si>
  <si>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</si>
  <si>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</si>
  <si>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</si>
  <si>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</si>
  <si>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</si>
  <si>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</si>
  <si>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</si>
  <si>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</si>
  <si>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</si>
  <si>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</si>
  <si>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</si>
  <si>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</si>
  <si>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</si>
  <si>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</si>
  <si>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</si>
  <si>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</si>
  <si>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</si>
  <si>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</si>
  <si>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</si>
  <si>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</si>
  <si>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</si>
  <si>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</si>
  <si>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</si>
  <si>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</si>
  <si>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</si>
  <si>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</si>
  <si>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</si>
  <si>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</si>
  <si>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</si>
  <si>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</si>
  <si>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</si>
  <si>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</si>
  <si>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</si>
  <si>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</si>
  <si>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</si>
  <si>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</si>
  <si>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</si>
  <si>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</si>
  <si>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</si>
  <si>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</si>
  <si>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</si>
  <si>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</si>
  <si>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</si>
  <si>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</si>
  <si>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</si>
  <si>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</si>
  <si>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</si>
  <si>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</si>
  <si>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</si>
  <si>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</si>
  <si>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</si>
  <si>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</si>
  <si>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</si>
  <si>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</si>
  <si>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</si>
  <si>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</si>
  <si>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</si>
  <si>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</si>
  <si>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</si>
  <si>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</si>
  <si>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</si>
  <si>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</si>
  <si>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</si>
  <si>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</si>
  <si>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</si>
  <si>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</si>
  <si>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</si>
  <si>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</si>
  <si>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</si>
  <si>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</si>
  <si>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</si>
  <si>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</si>
  <si>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</si>
  <si>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</si>
  <si>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</si>
  <si>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</si>
  <si>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</si>
  <si>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</si>
  <si>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</si>
  <si>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</si>
  <si>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</si>
  <si>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</si>
  <si>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</si>
  <si>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</si>
  <si>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</si>
  <si>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</si>
  <si>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</si>
  <si>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</si>
  <si>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</si>
  <si>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</si>
  <si>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</si>
  <si>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</si>
  <si>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</si>
  <si>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</si>
  <si>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</si>
  <si>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</si>
  <si>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</si>
  <si>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</si>
  <si>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</si>
  <si>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</si>
  <si>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</si>
  <si>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</si>
  <si>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</si>
  <si>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</si>
  <si>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</si>
  <si>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</si>
  <si>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</si>
  <si>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</si>
  <si>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</si>
  <si>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</si>
  <si>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</si>
  <si>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</si>
  <si>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</si>
  <si>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</si>
  <si>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</si>
  <si>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</si>
  <si>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</si>
  <si>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</si>
  <si>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</si>
  <si>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</si>
  <si>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</si>
  <si>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</si>
  <si>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</si>
  <si>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</si>
  <si>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</si>
  <si>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</si>
  <si>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</si>
  <si>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</si>
  <si>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</si>
  <si>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</si>
  <si>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</si>
  <si>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</si>
  <si>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</si>
  <si>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</si>
  <si>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</si>
  <si>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</si>
  <si>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</si>
  <si>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</si>
  <si>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</si>
  <si>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</si>
  <si>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</si>
  <si>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</si>
  <si>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</si>
  <si>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</si>
  <si>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</si>
  <si>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</si>
  <si>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</si>
  <si>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</si>
  <si>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</si>
  <si>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</si>
  <si>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</si>
  <si>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</si>
  <si>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</si>
  <si>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</si>
  <si>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</si>
  <si>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</si>
  <si>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</si>
  <si>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</si>
  <si>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</si>
  <si>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</si>
  <si>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</si>
  <si>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</si>
  <si>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</si>
  <si>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</si>
  <si>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</si>
  <si>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</si>
  <si>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</si>
  <si>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</si>
  <si>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</si>
  <si>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</si>
  <si>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</si>
  <si>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</si>
  <si>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</si>
  <si>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</si>
  <si>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</si>
  <si>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</si>
  <si>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</si>
  <si>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</si>
  <si>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</si>
  <si>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</si>
  <si>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</si>
  <si>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</si>
  <si>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</si>
  <si>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</si>
  <si>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</si>
  <si>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</si>
  <si>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</si>
  <si>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</si>
  <si>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</si>
  <si>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</si>
  <si>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</si>
  <si>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</si>
  <si>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</si>
  <si>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</si>
  <si>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</si>
  <si>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</si>
  <si>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</si>
  <si>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</si>
  <si>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</si>
  <si>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</si>
  <si>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</si>
  <si>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</si>
  <si>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</si>
  <si>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</si>
  <si>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</si>
  <si>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</si>
  <si>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</si>
  <si>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</si>
  <si>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</si>
  <si>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</si>
  <si>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</si>
  <si>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</si>
  <si>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</si>
  <si>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</si>
  <si>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</si>
  <si>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</si>
  <si>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</si>
  <si>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</si>
  <si>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</si>
  <si>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</si>
  <si>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</si>
  <si>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</si>
  <si>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</si>
  <si>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</si>
  <si>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</si>
  <si>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</si>
  <si>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</si>
  <si>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</si>
  <si>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</si>
  <si>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</si>
  <si>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</si>
  <si>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</si>
  <si>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</si>
  <si>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</si>
  <si>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</si>
  <si>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</si>
  <si>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</si>
  <si>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</si>
  <si>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</si>
  <si>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</si>
  <si>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</si>
  <si>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</si>
  <si>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</si>
  <si>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</si>
  <si>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</si>
  <si>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</si>
  <si>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</si>
  <si>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</si>
  <si>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</si>
  <si>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</si>
  <si>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</si>
  <si>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</si>
  <si>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</si>
  <si>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</si>
  <si>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</si>
  <si>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</si>
  <si>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</si>
  <si>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</si>
  <si>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</si>
  <si>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</si>
  <si>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</si>
  <si>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</si>
  <si>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</si>
  <si>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</si>
  <si>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</si>
  <si>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</si>
  <si>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</si>
  <si>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</si>
  <si>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</si>
  <si>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</si>
  <si>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</si>
  <si>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</si>
  <si>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</si>
  <si>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</si>
  <si>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</si>
  <si>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</si>
  <si>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</si>
  <si>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</si>
  <si>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</si>
  <si>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</si>
  <si>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</si>
  <si>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</si>
  <si>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</si>
  <si>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</si>
  <si>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</si>
  <si>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</si>
  <si>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</si>
  <si>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</si>
  <si>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</si>
  <si>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</si>
  <si>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</si>
  <si>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</si>
  <si>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</si>
  <si>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</si>
  <si>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</si>
  <si>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</si>
  <si>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</si>
  <si>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</si>
  <si>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</si>
  <si>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</si>
  <si>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</si>
  <si>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</si>
  <si>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</si>
  <si>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</si>
  <si>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</si>
  <si>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</si>
  <si>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</si>
  <si>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</si>
  <si>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</si>
  <si>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</si>
  <si>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</si>
  <si>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</si>
  <si>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</si>
  <si>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</si>
  <si>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</si>
  <si>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</si>
  <si>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</si>
  <si>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</si>
  <si>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</si>
  <si>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</si>
  <si>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</si>
  <si>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</si>
  <si>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</si>
  <si>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</si>
  <si>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</si>
  <si>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</si>
  <si>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</si>
  <si>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</si>
  <si>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</si>
  <si>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</si>
  <si>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</si>
  <si>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</si>
  <si>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</si>
  <si>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</si>
  <si>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</si>
  <si>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</si>
  <si>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</si>
  <si>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</si>
  <si>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</si>
  <si>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</si>
  <si>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</si>
  <si>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</si>
  <si>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</si>
  <si>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</si>
  <si>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</si>
  <si>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</si>
  <si>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</si>
  <si>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</si>
  <si>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</si>
  <si>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</si>
  <si>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</si>
  <si>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</si>
  <si>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</si>
  <si>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</si>
  <si>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</si>
  <si>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</si>
  <si>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</si>
  <si>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</si>
  <si>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</si>
  <si>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</si>
  <si>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</si>
  <si>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</si>
  <si>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</si>
  <si>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</si>
  <si>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</si>
  <si>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</si>
  <si>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</si>
  <si>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</si>
  <si>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</si>
  <si>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</si>
  <si>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</si>
  <si>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</si>
  <si>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</si>
  <si>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</si>
  <si>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</si>
  <si>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</si>
  <si>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</si>
  <si>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</si>
  <si>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</si>
  <si>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</si>
  <si>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</si>
  <si>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</si>
  <si>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</si>
  <si>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</si>
  <si>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</si>
  <si>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</si>
  <si>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</si>
  <si>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</si>
  <si>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</si>
  <si>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</si>
  <si>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</si>
  <si>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</si>
  <si>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</si>
  <si>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</si>
  <si>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</si>
  <si>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</si>
  <si>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</si>
  <si>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</si>
  <si>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</si>
  <si>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</si>
  <si>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</si>
  <si>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</si>
  <si>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</si>
  <si>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</si>
  <si>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</si>
  <si>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</si>
  <si>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</si>
  <si>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</si>
  <si>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</si>
  <si>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</si>
  <si>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</si>
  <si>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</si>
  <si>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</si>
  <si>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</si>
  <si>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</si>
  <si>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</si>
  <si>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</si>
  <si>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</si>
  <si>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</si>
  <si>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</si>
  <si>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</si>
  <si>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</si>
  <si>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</si>
  <si>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</si>
  <si>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</si>
  <si>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</si>
  <si>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</si>
  <si>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</si>
  <si>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</si>
  <si>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</si>
  <si>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</si>
  <si>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</si>
  <si>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</si>
  <si>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</si>
  <si>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</si>
  <si>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</si>
  <si>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</si>
  <si>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</si>
  <si>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</si>
  <si>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</si>
  <si>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</si>
  <si>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</si>
  <si>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</si>
  <si>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</si>
  <si>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</si>
  <si>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</si>
  <si>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</si>
  <si>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</si>
  <si>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</si>
  <si>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</si>
  <si>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</si>
  <si>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</si>
  <si>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</si>
  <si>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</si>
  <si>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</si>
  <si>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</si>
  <si>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</si>
  <si>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</si>
  <si>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</si>
  <si>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</si>
  <si>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</si>
  <si>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</si>
  <si>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</si>
  <si>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</si>
  <si>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</si>
  <si>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</si>
  <si>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</si>
  <si>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</si>
  <si>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</si>
  <si>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</si>
  <si>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</si>
  <si>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</si>
  <si>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</si>
  <si>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</si>
  <si>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</si>
  <si>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</si>
  <si>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</si>
  <si>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</si>
  <si>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</si>
  <si>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</si>
  <si>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</si>
  <si>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</si>
  <si>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</si>
  <si>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</si>
  <si>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</si>
  <si>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</si>
  <si>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</si>
  <si>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</si>
  <si>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</si>
  <si>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</si>
  <si>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</si>
  <si>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</si>
  <si>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</si>
  <si>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</si>
  <si>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</si>
  <si>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</si>
  <si>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</si>
  <si>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</si>
  <si>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</si>
  <si>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</si>
  <si>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</si>
  <si>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</si>
  <si>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</si>
  <si>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</si>
  <si>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</si>
  <si>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</si>
  <si>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</si>
  <si>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</si>
  <si>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</si>
  <si>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</si>
  <si>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</si>
  <si>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</si>
  <si>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</si>
  <si>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</si>
  <si>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</si>
  <si>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</si>
  <si>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</si>
  <si>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</si>
  <si>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</si>
  <si>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</si>
  <si>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</si>
  <si>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</si>
  <si>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</si>
  <si>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</si>
  <si>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</si>
  <si>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</si>
  <si>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</si>
  <si>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</si>
  <si>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</si>
  <si>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</si>
  <si>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</si>
  <si>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</si>
  <si>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</si>
  <si>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</si>
  <si>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</si>
  <si>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</si>
  <si>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</si>
  <si>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</si>
  <si>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</si>
  <si>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</si>
  <si>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</si>
  <si>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</si>
  <si>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</si>
  <si>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</si>
  <si>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</si>
  <si>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</si>
  <si>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</si>
  <si>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</si>
  <si>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</si>
  <si>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</si>
  <si>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</si>
  <si>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</si>
  <si>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</si>
  <si>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</si>
  <si>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</si>
  <si>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</si>
  <si>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</si>
  <si>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</si>
  <si>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</si>
  <si>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</si>
  <si>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</si>
  <si>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</si>
  <si>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</si>
  <si>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</si>
  <si>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</si>
  <si>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</si>
  <si>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</si>
  <si>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</si>
  <si>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</si>
  <si>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</si>
  <si>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</si>
  <si>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</si>
  <si>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</si>
  <si>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</si>
  <si>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</si>
  <si>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</si>
  <si>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</si>
  <si>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</si>
  <si>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</si>
  <si>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</si>
  <si>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</si>
  <si>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</si>
  <si>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</si>
  <si>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</si>
  <si>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</si>
  <si>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</si>
  <si>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</si>
  <si>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</si>
  <si>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</si>
  <si>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</si>
  <si>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</si>
  <si>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</si>
  <si>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</si>
  <si>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</si>
  <si>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</si>
  <si>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</si>
  <si>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</si>
  <si>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</si>
  <si>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</si>
  <si>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</si>
  <si>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</si>
  <si>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</si>
  <si>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</si>
  <si>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</si>
  <si>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</si>
  <si>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</si>
  <si>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</si>
  <si>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</si>
  <si>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</si>
  <si>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</si>
  <si>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</si>
  <si>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</si>
  <si>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</si>
  <si>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</si>
  <si>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</si>
  <si>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</si>
  <si>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</si>
  <si>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</si>
  <si>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</si>
  <si>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</si>
  <si>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</si>
  <si>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</si>
  <si>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</si>
  <si>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</si>
  <si>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</si>
  <si>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</si>
  <si>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</si>
  <si>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</si>
  <si>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</si>
  <si>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</si>
  <si>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</si>
  <si>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</si>
  <si>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</si>
  <si>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</si>
  <si>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</si>
  <si>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</si>
  <si>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</si>
  <si>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</si>
  <si>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</si>
  <si>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</si>
  <si>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</si>
  <si>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</si>
  <si>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</si>
  <si>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</si>
  <si>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</si>
  <si>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</si>
  <si>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</si>
  <si>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</si>
  <si>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</si>
  <si>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</si>
  <si>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</si>
  <si>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</si>
  <si>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</si>
  <si>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</si>
  <si>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</si>
  <si>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</si>
  <si>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</si>
  <si>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</si>
  <si>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</si>
  <si>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</si>
  <si>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</si>
  <si>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</si>
  <si>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</si>
  <si>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</si>
  <si>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</si>
  <si>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</si>
  <si>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</si>
  <si>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</si>
  <si>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</si>
  <si>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</si>
  <si>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</si>
  <si>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</si>
  <si>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</si>
  <si>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</si>
  <si>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</si>
  <si>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</si>
  <si>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</si>
  <si>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</si>
  <si>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</si>
  <si>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</si>
  <si>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</si>
  <si>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</si>
  <si>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</si>
  <si>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</si>
  <si>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</si>
  <si>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</si>
  <si>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</si>
  <si>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</si>
  <si>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</si>
  <si>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</si>
  <si>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</si>
  <si>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</si>
  <si>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</si>
  <si>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</si>
  <si>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</si>
  <si>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</si>
  <si>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</si>
  <si>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</si>
  <si>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</si>
  <si>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</si>
  <si>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</si>
  <si>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</si>
  <si>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</si>
  <si>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</si>
  <si>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</si>
  <si>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</si>
  <si>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</si>
  <si>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</si>
  <si>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</si>
  <si>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</si>
  <si>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</si>
  <si>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</si>
  <si>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</si>
  <si>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</si>
  <si>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</si>
  <si>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</si>
  <si>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</si>
  <si>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</si>
  <si>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</si>
  <si>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</si>
  <si>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</si>
  <si>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</si>
  <si>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</si>
  <si>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</si>
  <si>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</si>
  <si>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</si>
  <si>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</si>
  <si>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</si>
  <si>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</si>
  <si>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</si>
  <si>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</si>
  <si>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</si>
  <si>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</si>
  <si>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</si>
  <si>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</si>
  <si>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</si>
  <si>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</si>
  <si>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</si>
  <si>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</si>
  <si>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</si>
  <si>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</si>
  <si>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</si>
  <si>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</si>
  <si>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</si>
  <si>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</si>
  <si>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</si>
  <si>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</si>
  <si>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</si>
  <si>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</si>
  <si>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</si>
  <si>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</si>
  <si>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</si>
  <si>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</si>
  <si>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</si>
  <si>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</si>
  <si>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</si>
  <si>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</si>
  <si>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</si>
  <si>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</si>
  <si>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</si>
  <si>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</si>
  <si>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</si>
  <si>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</si>
  <si>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</si>
  <si>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</si>
  <si>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</si>
  <si>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</si>
  <si>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</si>
  <si>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</si>
  <si>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</si>
  <si>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</si>
  <si>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</si>
  <si>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</si>
  <si>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</si>
  <si>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</si>
  <si>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</si>
  <si>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</si>
  <si>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</si>
  <si>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</si>
  <si>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</si>
  <si>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</si>
  <si>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</si>
  <si>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</si>
  <si>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</si>
  <si>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</si>
  <si>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</si>
  <si>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</si>
  <si>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</si>
  <si>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</si>
  <si>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</si>
  <si>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</si>
  <si>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</si>
  <si>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</si>
  <si>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</si>
  <si>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</si>
  <si>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</si>
  <si>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</si>
  <si>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</si>
  <si>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</si>
  <si>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</si>
  <si>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</si>
  <si>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</si>
  <si>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</si>
  <si>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</si>
  <si>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</si>
  <si>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</si>
  <si>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</si>
  <si>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</si>
  <si>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</si>
  <si>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</si>
  <si>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</si>
  <si>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</si>
  <si>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</si>
  <si>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</si>
  <si>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</si>
  <si>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</si>
  <si>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</si>
  <si>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</si>
  <si>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</si>
  <si>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</si>
  <si>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</si>
  <si>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</si>
  <si>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</si>
  <si>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</si>
  <si>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</si>
  <si>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</si>
  <si>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</si>
  <si>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</si>
  <si>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</si>
  <si>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</si>
  <si>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</si>
  <si>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</si>
  <si>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</si>
  <si>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</si>
  <si>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</si>
  <si>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</si>
  <si>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</si>
  <si>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</si>
  <si>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</si>
  <si>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</si>
  <si>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</si>
  <si>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</si>
  <si>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</si>
  <si>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</si>
  <si>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</si>
  <si>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</si>
  <si>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</si>
  <si>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</si>
  <si>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</si>
  <si>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</si>
  <si>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</si>
  <si>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</si>
  <si>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</si>
  <si>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</si>
  <si>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</si>
  <si>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</si>
  <si>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</si>
  <si>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</si>
  <si>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</si>
  <si>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</si>
  <si>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</si>
  <si>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</si>
  <si>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</si>
  <si>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</si>
  <si>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</si>
  <si>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</si>
  <si>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</si>
  <si>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</si>
  <si>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</si>
  <si>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</si>
  <si>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</si>
  <si>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</si>
  <si>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</si>
  <si>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</si>
  <si>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</si>
  <si>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</si>
  <si>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</si>
  <si>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</si>
  <si>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</si>
  <si>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</si>
  <si>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</si>
  <si>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</si>
  <si>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</si>
  <si>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</si>
  <si>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</si>
  <si>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</si>
  <si>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</si>
  <si>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</si>
  <si>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</si>
  <si>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</si>
  <si>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</si>
  <si>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</si>
  <si>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</si>
  <si>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</si>
  <si>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</si>
  <si>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</si>
  <si>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</si>
  <si>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</si>
  <si>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</si>
  <si>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</si>
  <si>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</si>
  <si>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</si>
  <si>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</si>
  <si>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</si>
  <si>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</si>
  <si>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</si>
  <si>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</si>
  <si>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</si>
  <si>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</si>
  <si>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</si>
  <si>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</si>
  <si>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</si>
  <si>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</si>
  <si>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</si>
  <si>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</si>
  <si>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</si>
  <si>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</si>
  <si>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</si>
  <si>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</si>
  <si>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</si>
  <si>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</si>
  <si>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</si>
  <si>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</si>
  <si>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</si>
  <si>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</si>
  <si>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</si>
  <si>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</si>
  <si>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</si>
  <si>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</si>
  <si>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</si>
  <si>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</si>
  <si>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</si>
  <si>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</si>
  <si>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</si>
  <si>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</si>
  <si>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</si>
  <si>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</si>
  <si>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</si>
  <si>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</si>
  <si>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</si>
  <si>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</si>
  <si>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</si>
  <si>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</si>
  <si>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</si>
  <si>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</si>
  <si>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</si>
  <si>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</si>
  <si>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</si>
  <si>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</si>
  <si>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</si>
  <si>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</si>
  <si>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</si>
  <si>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</si>
  <si>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</si>
  <si>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</si>
  <si>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</si>
  <si>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</si>
  <si>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</si>
  <si>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</si>
  <si>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</si>
  <si>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</si>
  <si>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</si>
  <si>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</si>
  <si>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</si>
  <si>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</si>
  <si>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</si>
  <si>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</si>
  <si>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</si>
  <si>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</si>
  <si>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</si>
  <si>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</si>
  <si>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</si>
  <si>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</si>
  <si>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</si>
  <si>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</si>
  <si>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</si>
  <si>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</si>
  <si>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</si>
  <si>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</si>
  <si>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</si>
  <si>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</si>
  <si>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</si>
  <si>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</si>
  <si>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</si>
  <si>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</si>
  <si>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</si>
  <si>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</si>
  <si>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</si>
  <si>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</si>
  <si>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</si>
  <si>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</si>
  <si>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</si>
  <si>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</si>
  <si>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</si>
  <si>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</si>
  <si>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</si>
  <si>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</si>
  <si>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</si>
  <si>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</si>
  <si>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</si>
  <si>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</si>
  <si>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</si>
  <si>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</si>
  <si>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</si>
  <si>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</si>
  <si>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</si>
  <si>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</si>
  <si>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</si>
  <si>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</si>
  <si>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</si>
  <si>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</si>
  <si>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</si>
  <si>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</si>
  <si>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</si>
  <si>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</si>
  <si>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</si>
  <si>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</si>
  <si>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</si>
  <si>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</si>
  <si>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</si>
  <si>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</si>
  <si>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</si>
  <si>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</si>
  <si>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</si>
  <si>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</si>
  <si>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</si>
  <si>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</si>
  <si>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</si>
  <si>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</si>
  <si>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</si>
  <si>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</si>
  <si>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</si>
  <si>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</si>
  <si>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</si>
  <si>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</si>
  <si>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</si>
  <si>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</si>
  <si>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</si>
  <si>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</si>
  <si>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</si>
  <si>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</si>
  <si>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</si>
  <si>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</si>
  <si>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</si>
  <si>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</si>
  <si>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</si>
  <si>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</si>
  <si>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</si>
  <si>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</si>
  <si>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</si>
  <si>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</si>
  <si>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</si>
  <si>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</si>
  <si>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</si>
  <si>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</si>
  <si>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</si>
  <si>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</si>
  <si>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</si>
  <si>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</si>
  <si>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</si>
  <si>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</si>
  <si>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</si>
  <si>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</si>
  <si>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</si>
  <si>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</si>
  <si>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</si>
  <si>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</si>
  <si>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</si>
  <si>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</si>
  <si>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</si>
  <si>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</si>
  <si>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</si>
  <si>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</si>
  <si>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</si>
  <si>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</si>
  <si>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</si>
  <si>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</si>
  <si>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</si>
  <si>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</si>
  <si>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</si>
  <si>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</si>
  <si>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</si>
  <si>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</si>
  <si>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</si>
  <si>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</si>
  <si>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</si>
  <si>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</si>
  <si>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</si>
  <si>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</si>
  <si>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</si>
  <si>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</si>
  <si>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</si>
  <si>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</si>
  <si>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</si>
  <si>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</si>
  <si>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</si>
  <si>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</si>
  <si>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</si>
  <si>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</si>
  <si>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</si>
  <si>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</si>
  <si>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</si>
  <si>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</si>
  <si>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</si>
  <si>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</si>
  <si>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</si>
  <si>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</si>
  <si>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</si>
  <si>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</si>
  <si>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</si>
  <si>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</si>
  <si>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</si>
  <si>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</si>
  <si>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</si>
  <si>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</si>
  <si>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</si>
  <si>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</si>
  <si>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</si>
  <si>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</si>
  <si>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</si>
  <si>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</si>
  <si>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</si>
  <si>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</si>
  <si>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</si>
  <si>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</si>
  <si>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</si>
  <si>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</si>
  <si>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</si>
  <si>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</si>
  <si>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</si>
  <si>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</si>
  <si>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</si>
  <si>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</si>
  <si>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</si>
  <si>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</si>
  <si>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</si>
  <si>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</si>
  <si>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</si>
  <si>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</si>
  <si>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</si>
  <si>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</si>
  <si>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</si>
  <si>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</si>
  <si>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</si>
  <si>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</si>
  <si>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</si>
  <si>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</si>
  <si>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</si>
  <si>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</si>
  <si>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</si>
  <si>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</si>
  <si>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</si>
  <si>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</si>
  <si>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</si>
  <si>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</si>
  <si>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</si>
  <si>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</si>
  <si>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</si>
  <si>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</si>
  <si>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</si>
  <si>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</si>
  <si>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</si>
  <si>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</si>
  <si>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</si>
  <si>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</si>
  <si>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</si>
  <si>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</si>
  <si>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</si>
  <si>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</si>
  <si>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</si>
  <si>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</si>
  <si>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</si>
  <si>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</si>
  <si>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</si>
  <si>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</si>
  <si>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</si>
  <si>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</si>
  <si>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</si>
  <si>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</si>
  <si>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</si>
  <si>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</si>
  <si>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</si>
  <si>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</si>
  <si>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</si>
  <si>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</si>
  <si>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</si>
  <si>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</si>
  <si>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</si>
  <si>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</si>
  <si>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</si>
  <si>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</si>
  <si>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</si>
  <si>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</si>
  <si>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</si>
  <si>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</si>
  <si>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</si>
  <si>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</si>
  <si>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</si>
  <si>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</si>
  <si>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</si>
  <si>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</si>
  <si>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</si>
  <si>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</si>
  <si>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</si>
  <si>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</si>
  <si>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</si>
  <si>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</si>
  <si>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</si>
  <si>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</si>
  <si>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</si>
  <si>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</si>
  <si>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</si>
  <si>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</si>
  <si>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</si>
  <si>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</si>
  <si>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</si>
  <si>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</si>
  <si>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</si>
  <si>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</si>
  <si>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</si>
  <si>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</si>
  <si>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</si>
  <si>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</si>
  <si>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</si>
  <si>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</si>
  <si>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</si>
  <si>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</si>
  <si>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</si>
  <si>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</si>
  <si>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</si>
  <si>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</si>
  <si>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</si>
  <si>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</si>
  <si>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</si>
  <si>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</si>
  <si>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</si>
  <si>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</si>
  <si>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</si>
  <si>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</si>
  <si>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</si>
  <si>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</si>
  <si>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</si>
  <si>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</si>
  <si>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</si>
  <si>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</si>
  <si>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</si>
  <si>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</si>
  <si>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</si>
  <si>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</si>
  <si>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</si>
  <si>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</si>
  <si>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</si>
  <si>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</si>
  <si>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</si>
  <si>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</si>
  <si>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</si>
  <si>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</si>
  <si>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</si>
  <si>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</si>
  <si>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</si>
  <si>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</si>
  <si>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</si>
  <si>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</si>
  <si>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</si>
  <si>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</si>
  <si>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</si>
  <si>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</si>
  <si>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</si>
  <si>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</si>
  <si>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</si>
  <si>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</si>
  <si>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</si>
  <si>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</si>
  <si>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</si>
  <si>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</si>
  <si>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</si>
  <si>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</si>
  <si>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</si>
  <si>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</si>
  <si>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</si>
  <si>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</si>
  <si>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</si>
  <si>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</si>
  <si>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</si>
  <si>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</si>
  <si>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</si>
  <si>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</si>
  <si>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</si>
  <si>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</si>
  <si>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</si>
  <si>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</si>
  <si>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</si>
  <si>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</si>
  <si>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</si>
  <si>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</si>
  <si>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</si>
  <si>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</si>
  <si>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</si>
  <si>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</si>
  <si>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</si>
  <si>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</si>
  <si>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</si>
  <si>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</si>
  <si>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</si>
  <si>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</si>
  <si>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</si>
  <si>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</si>
  <si>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</si>
  <si>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</si>
  <si>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</si>
  <si>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</si>
  <si>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</si>
  <si>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</si>
  <si>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</si>
  <si>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</si>
  <si>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</si>
  <si>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</si>
  <si>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</si>
  <si>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</si>
  <si>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</si>
  <si>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</si>
  <si>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</si>
  <si>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</si>
  <si>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</si>
  <si>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</si>
  <si>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</si>
  <si>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</si>
  <si>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</si>
  <si>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</si>
  <si>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</si>
  <si>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</si>
  <si>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</si>
  <si>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</si>
  <si>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</si>
  <si>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</si>
  <si>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</si>
  <si>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</si>
  <si>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</si>
  <si>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</si>
  <si>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</si>
  <si>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</si>
  <si>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</si>
  <si>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</si>
  <si>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</si>
  <si>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</si>
  <si>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</si>
  <si>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</si>
  <si>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</si>
  <si>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</si>
  <si>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</si>
  <si>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</si>
  <si>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</si>
  <si>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</si>
  <si>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</si>
  <si>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</si>
  <si>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</si>
  <si>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</si>
  <si>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</si>
  <si>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</si>
  <si>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</si>
  <si>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</si>
  <si>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</si>
  <si>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</si>
  <si>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</si>
  <si>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</si>
  <si>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</si>
  <si>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</si>
  <si>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</si>
  <si>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</si>
  <si>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</si>
  <si>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</si>
  <si>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</si>
  <si>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</si>
  <si>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</si>
  <si>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</si>
  <si>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</si>
  <si>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</si>
  <si>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</si>
  <si>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</si>
  <si>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</si>
  <si>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</si>
  <si>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</si>
  <si>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</si>
  <si>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</si>
  <si>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</si>
  <si>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</si>
  <si>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</si>
  <si>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</si>
  <si>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</si>
  <si>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</si>
  <si>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</si>
  <si>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</si>
  <si>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</si>
  <si>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</si>
  <si>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</si>
  <si>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</si>
  <si>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</si>
  <si>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</si>
  <si>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</si>
  <si>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</si>
  <si>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</si>
  <si>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</si>
  <si>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</si>
  <si>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</si>
  <si>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</si>
  <si>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</si>
  <si>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</si>
  <si>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</si>
  <si>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</si>
  <si>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</si>
  <si>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</si>
  <si>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</si>
  <si>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</si>
  <si>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</si>
  <si>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</si>
  <si>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</si>
  <si>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</si>
  <si>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</si>
  <si>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</si>
  <si>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</si>
  <si>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</si>
  <si>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</si>
  <si>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</si>
  <si>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</si>
  <si>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</si>
  <si>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</si>
  <si>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</si>
  <si>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</si>
  <si>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</si>
  <si>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</si>
  <si>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</si>
  <si>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</si>
  <si>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</si>
  <si>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</si>
  <si>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</si>
  <si>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</si>
  <si>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</si>
  <si>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</si>
  <si>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</si>
  <si>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</si>
  <si>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</si>
  <si>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</si>
  <si>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</si>
  <si>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</si>
  <si>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</si>
  <si>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</si>
  <si>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</si>
  <si>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</si>
  <si>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</si>
  <si>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</si>
  <si>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</si>
  <si>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</si>
  <si>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</si>
  <si>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</si>
  <si>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</si>
  <si>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</si>
  <si>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</si>
  <si>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</si>
  <si>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</si>
  <si>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</si>
  <si>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</si>
  <si>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</si>
  <si>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</si>
  <si>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</si>
  <si>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</si>
  <si>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</si>
  <si>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</si>
  <si>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</si>
  <si>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</si>
  <si>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</si>
  <si>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</si>
  <si>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</si>
  <si>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</si>
  <si>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</si>
  <si>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</si>
  <si>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</si>
  <si>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</si>
  <si>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</si>
  <si>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</si>
  <si>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</si>
  <si>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</si>
  <si>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</si>
  <si>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</si>
  <si>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</si>
  <si>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</si>
  <si>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</si>
  <si>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</si>
  <si>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</si>
  <si>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</si>
  <si>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</si>
  <si>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</si>
  <si>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</si>
  <si>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</si>
  <si>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</si>
  <si>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</si>
  <si>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</si>
  <si>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</si>
  <si>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</si>
  <si>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</si>
  <si>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</si>
  <si>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</si>
  <si>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</si>
  <si>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</si>
  <si>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</si>
  <si>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</si>
  <si>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</si>
  <si>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</si>
  <si>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</si>
  <si>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</si>
  <si>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</si>
  <si>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</si>
  <si>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</si>
  <si>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</si>
  <si>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</si>
  <si>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</si>
  <si>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</si>
  <si>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</si>
  <si>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</si>
  <si>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</si>
  <si>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</si>
  <si>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</si>
  <si>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</si>
  <si>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</si>
  <si>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</si>
  <si>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</si>
  <si>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</si>
  <si>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</si>
  <si>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</si>
  <si>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</si>
  <si>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</si>
  <si>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</si>
  <si>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</si>
  <si>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</si>
  <si>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</si>
  <si>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</si>
  <si>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</si>
  <si>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</si>
  <si>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</si>
  <si>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</si>
  <si>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</si>
  <si>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</si>
  <si>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</si>
  <si>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</si>
  <si>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</si>
  <si>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</si>
  <si>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</si>
  <si>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</si>
  <si>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</si>
  <si>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</si>
  <si>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</si>
  <si>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</si>
  <si>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</si>
  <si>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</si>
  <si>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</si>
  <si>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</si>
  <si>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</si>
  <si>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</si>
  <si>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</si>
  <si>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</si>
  <si>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</si>
  <si>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</si>
  <si>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</si>
  <si>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</si>
  <si>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</si>
  <si>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</si>
  <si>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</si>
  <si>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</si>
  <si>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</si>
  <si>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</si>
  <si>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</si>
  <si>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</si>
  <si>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</si>
  <si>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</si>
  <si>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</si>
  <si>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</si>
  <si>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</si>
  <si>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</si>
  <si>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</si>
  <si>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</si>
  <si>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</si>
  <si>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</si>
  <si>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</si>
  <si>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</si>
  <si>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</si>
  <si>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</si>
  <si>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</si>
  <si>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</si>
  <si>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</si>
  <si>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</si>
  <si>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</si>
  <si>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</si>
  <si>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</si>
  <si>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</si>
  <si>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</si>
  <si>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</si>
  <si>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</si>
  <si>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</si>
  <si>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</si>
  <si>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</si>
  <si>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</si>
  <si>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</si>
  <si>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</si>
  <si>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</si>
  <si>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</si>
  <si>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</si>
  <si>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</si>
  <si>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</si>
  <si>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</si>
  <si>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</si>
  <si>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</si>
  <si>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</si>
  <si>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</si>
  <si>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</si>
  <si>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</si>
  <si>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</si>
  <si>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</si>
  <si>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</si>
  <si>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</si>
  <si>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</si>
  <si>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</si>
  <si>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</si>
  <si>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</si>
  <si>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</si>
  <si>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</si>
  <si>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</si>
  <si>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</si>
  <si>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</si>
  <si>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</si>
  <si>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</si>
  <si>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</si>
  <si>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</si>
  <si>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</si>
  <si>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</si>
  <si>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</si>
  <si>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</si>
  <si>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</si>
  <si>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</si>
  <si>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</si>
  <si>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</si>
  <si>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</si>
  <si>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</si>
  <si>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</si>
  <si>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</si>
  <si>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</si>
  <si>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</si>
  <si>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</si>
  <si>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</si>
  <si>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</si>
  <si>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</si>
  <si>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</si>
  <si>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</si>
  <si>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</si>
  <si>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</si>
  <si>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</si>
  <si>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</si>
  <si>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</si>
  <si>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</si>
  <si>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</si>
  <si>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</si>
  <si>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</si>
  <si>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</si>
  <si>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</si>
  <si>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</si>
  <si>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</si>
  <si>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</si>
  <si>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</si>
  <si>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</si>
  <si>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</si>
  <si>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</si>
  <si>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</si>
  <si>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</si>
  <si>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</si>
  <si>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</si>
  <si>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</si>
  <si>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</si>
  <si>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</si>
  <si>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</si>
  <si>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</si>
  <si>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</si>
  <si>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</si>
  <si>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</si>
  <si>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</si>
  <si>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</si>
  <si>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</si>
  <si>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</si>
  <si>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</si>
  <si>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</si>
  <si>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</si>
  <si>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</si>
  <si>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</si>
  <si>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</si>
  <si>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</si>
  <si>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</si>
  <si>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</si>
  <si>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</si>
  <si>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</si>
  <si>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</si>
  <si>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</si>
  <si>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</si>
  <si>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</si>
  <si>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</si>
  <si>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</si>
  <si>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</si>
  <si>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</si>
  <si>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</si>
  <si>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</si>
  <si>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</si>
  <si>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</si>
  <si>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</si>
  <si>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</si>
  <si>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</si>
  <si>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</si>
  <si>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</si>
  <si>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</si>
  <si>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</si>
  <si>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</si>
  <si>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</si>
  <si>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</si>
  <si>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</si>
  <si>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</si>
  <si>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</si>
  <si>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</si>
  <si>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</si>
  <si>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</si>
  <si>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</si>
  <si>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</si>
  <si>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</si>
  <si>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</si>
  <si>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</si>
  <si>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</si>
  <si>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</si>
  <si>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</si>
  <si>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</si>
  <si>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</si>
  <si>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</si>
  <si>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</si>
  <si>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</si>
  <si>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</si>
  <si>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</si>
  <si>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</si>
  <si>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</si>
  <si>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</si>
  <si>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</si>
  <si>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</si>
  <si>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</si>
  <si>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</si>
  <si>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</si>
  <si>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</si>
  <si>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</si>
  <si>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</si>
  <si>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</si>
  <si>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</si>
  <si>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</si>
  <si>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</si>
  <si>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</si>
  <si>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</si>
  <si>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</si>
  <si>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</si>
  <si>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</si>
  <si>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</si>
  <si>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</si>
  <si>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</si>
  <si>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</si>
  <si>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</si>
  <si>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</si>
  <si>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</si>
  <si>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</si>
  <si>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</si>
  <si>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</si>
  <si>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</si>
  <si>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</si>
  <si>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</si>
  <si>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</si>
  <si>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</si>
  <si>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</si>
  <si>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</si>
  <si>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</si>
  <si>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</si>
  <si>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</si>
  <si>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</si>
  <si>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</si>
  <si>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</si>
  <si>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</si>
  <si>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</si>
  <si>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</si>
  <si>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</si>
  <si>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</si>
  <si>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</si>
  <si>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</si>
  <si>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</si>
  <si>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</si>
  <si>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</si>
  <si>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</si>
  <si>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</si>
  <si>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</si>
  <si>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</si>
  <si>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</si>
  <si>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</si>
  <si>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</si>
  <si>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</si>
  <si>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</si>
  <si>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</si>
  <si>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</si>
  <si>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</si>
  <si>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</si>
  <si>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</si>
  <si>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</si>
  <si>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</si>
  <si>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</si>
  <si>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</si>
  <si>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</si>
  <si>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</si>
  <si>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</si>
  <si>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</si>
  <si>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</si>
  <si>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</si>
  <si>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</si>
  <si>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</si>
  <si>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</si>
  <si>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</si>
  <si>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</si>
  <si>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</si>
  <si>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</si>
  <si>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</si>
  <si>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</si>
  <si>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</si>
  <si>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</si>
  <si>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</si>
  <si>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</si>
  <si>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</si>
  <si>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</si>
  <si>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</si>
  <si>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</si>
  <si>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</si>
  <si>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</si>
  <si>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</si>
  <si>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</si>
  <si>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</si>
  <si>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</si>
  <si>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</si>
  <si>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</si>
  <si>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</si>
  <si>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</si>
  <si>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</si>
  <si>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</si>
  <si>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</si>
  <si>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</si>
  <si>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</si>
  <si>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</si>
  <si>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</si>
  <si>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</si>
  <si>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</si>
  <si>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</si>
  <si>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</si>
  <si>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</si>
  <si>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</si>
  <si>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</si>
  <si>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</si>
  <si>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</si>
  <si>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</si>
  <si>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</si>
  <si>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</si>
  <si>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</si>
  <si>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</si>
  <si>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</si>
  <si>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</si>
  <si>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</si>
  <si>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</si>
  <si>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</si>
  <si>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</si>
  <si>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</si>
  <si>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</si>
  <si>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</si>
  <si>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</si>
  <si>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</si>
  <si>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</si>
  <si>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</si>
  <si>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</si>
  <si>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</si>
  <si>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</si>
  <si>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</si>
  <si>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</si>
  <si>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</si>
  <si>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</si>
  <si>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</si>
  <si>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</si>
  <si>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</si>
  <si>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</si>
  <si>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</si>
  <si>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</si>
  <si>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</si>
  <si>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</si>
  <si>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</si>
  <si>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</si>
  <si>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</si>
  <si>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</si>
  <si>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</si>
  <si>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</si>
  <si>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</si>
  <si>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</si>
  <si>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</si>
  <si>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</si>
  <si>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</si>
  <si>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</si>
  <si>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</si>
  <si>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</si>
  <si>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</si>
  <si>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</si>
  <si>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</si>
  <si>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</si>
  <si>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</si>
  <si>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</si>
  <si>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</si>
  <si>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</si>
  <si>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</si>
  <si>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</si>
  <si>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</si>
  <si>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</si>
  <si>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</si>
  <si>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</si>
  <si>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</si>
  <si>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</si>
  <si>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</si>
  <si>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</si>
  <si>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</si>
  <si>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</si>
  <si>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</si>
  <si>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</si>
  <si>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</si>
  <si>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</si>
  <si>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</si>
  <si>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</si>
  <si>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</si>
  <si>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</si>
  <si>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</si>
  <si>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</si>
  <si>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</si>
  <si>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</si>
  <si>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</si>
  <si>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</si>
  <si>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</si>
  <si>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</si>
  <si>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</si>
  <si>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</si>
  <si>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</si>
  <si>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</si>
  <si>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</si>
  <si>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</si>
  <si>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</si>
  <si>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</si>
  <si>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</si>
  <si>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</si>
  <si>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</si>
  <si>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</si>
  <si>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</si>
  <si>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</si>
  <si>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</si>
  <si>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</si>
  <si>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</si>
  <si>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</si>
  <si>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</si>
  <si>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</si>
  <si>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</si>
  <si>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</si>
  <si>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</si>
  <si>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</si>
  <si>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</si>
  <si>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</si>
  <si>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</si>
  <si>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</si>
  <si>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</si>
  <si>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</si>
  <si>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</si>
  <si>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</si>
  <si>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</si>
  <si>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</si>
  <si>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</si>
  <si>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</si>
  <si>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</si>
  <si>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</si>
  <si>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</si>
  <si>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</si>
  <si>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</si>
  <si>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</si>
  <si>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</si>
  <si>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</si>
  <si>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</si>
  <si>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</si>
  <si>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</si>
  <si>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</si>
  <si>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</si>
  <si>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</si>
  <si>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</si>
  <si>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</si>
  <si>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</si>
  <si>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</si>
  <si>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</si>
  <si>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</si>
  <si>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</si>
  <si>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</si>
  <si>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</si>
  <si>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</si>
  <si>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</si>
  <si>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</si>
  <si>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</si>
  <si>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</si>
  <si>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</si>
  <si>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</si>
  <si>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</si>
  <si>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</si>
  <si>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</si>
  <si>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</si>
  <si>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</si>
  <si>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</si>
  <si>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</si>
  <si>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</si>
  <si>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</si>
  <si>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</si>
  <si>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</si>
  <si>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</si>
  <si>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</si>
  <si>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</si>
  <si>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</si>
  <si>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</si>
  <si>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</si>
  <si>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</si>
  <si>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</si>
  <si>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</si>
  <si>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</si>
  <si>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</si>
  <si>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</si>
  <si>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</si>
  <si>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</si>
  <si>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</si>
  <si>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</si>
  <si>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</si>
  <si>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</si>
  <si>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</si>
  <si>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</si>
  <si>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</si>
  <si>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</si>
  <si>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</si>
  <si>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</si>
  <si>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</si>
  <si>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</si>
  <si>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</si>
  <si>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</si>
  <si>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</si>
  <si>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</si>
  <si>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</si>
  <si>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</si>
  <si>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</si>
  <si>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</si>
  <si>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</si>
  <si>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</si>
  <si>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</si>
  <si>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</si>
  <si>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</si>
  <si>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</si>
  <si>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</si>
  <si>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</si>
  <si>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</si>
  <si>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</si>
  <si>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</si>
  <si>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</si>
  <si>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</si>
  <si>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</si>
  <si>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</si>
  <si>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</si>
  <si>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</si>
  <si>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</si>
  <si>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</si>
  <si>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</si>
  <si>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</si>
  <si>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</si>
  <si>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</si>
  <si>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</si>
  <si>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</si>
  <si>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</si>
  <si>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</si>
  <si>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</si>
  <si>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</si>
  <si>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</si>
  <si>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</si>
  <si>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</si>
  <si>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</si>
  <si>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</si>
  <si>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</si>
  <si>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</si>
  <si>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</si>
  <si>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</si>
  <si>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</si>
  <si>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</si>
  <si>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</si>
  <si>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</si>
  <si>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</si>
  <si>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</si>
  <si>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</si>
  <si>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</si>
  <si>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</si>
  <si>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</si>
  <si>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</si>
  <si>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</si>
  <si>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</si>
  <si>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</si>
  <si>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</si>
  <si>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</si>
  <si>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</si>
  <si>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</si>
  <si>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</si>
  <si>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</si>
  <si>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</si>
  <si>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</si>
  <si>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</si>
  <si>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</si>
  <si>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</si>
  <si>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</si>
  <si>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</si>
  <si>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</si>
  <si>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</si>
  <si>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</si>
  <si>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</si>
  <si>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</si>
  <si>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</si>
  <si>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</si>
  <si>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</si>
  <si>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</si>
  <si>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</si>
  <si>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</si>
  <si>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</si>
  <si>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</si>
  <si>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</si>
  <si>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</si>
  <si>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</si>
  <si>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</si>
  <si>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</si>
  <si>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</si>
  <si>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</si>
  <si>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</si>
  <si>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</si>
  <si>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</si>
  <si>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</si>
  <si>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</si>
  <si>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</si>
  <si>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</si>
  <si>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</si>
  <si>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</si>
  <si>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</si>
  <si>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</si>
  <si>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</si>
  <si>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</si>
  <si>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</si>
  <si>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</si>
  <si>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</si>
  <si>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</si>
  <si>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</si>
  <si>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</si>
  <si>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</si>
  <si>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</si>
  <si>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</si>
  <si>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</si>
  <si>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</si>
  <si>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</si>
  <si>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</si>
  <si>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</si>
  <si>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</si>
  <si>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</si>
  <si>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</si>
  <si>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</si>
  <si>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</si>
  <si>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</si>
  <si>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</si>
  <si>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</si>
  <si>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</si>
  <si>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</si>
  <si>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</si>
  <si>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</si>
  <si>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</si>
  <si>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</si>
  <si>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</si>
  <si>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</si>
  <si>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</si>
  <si>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</si>
  <si>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</si>
  <si>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</si>
  <si>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</si>
  <si>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</si>
  <si>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</si>
  <si>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</si>
  <si>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</si>
  <si>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</si>
  <si>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</si>
  <si>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</si>
  <si>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</si>
  <si>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</si>
  <si>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</si>
  <si>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</si>
  <si>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</si>
  <si>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</si>
  <si>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</si>
  <si>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</si>
  <si>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</si>
  <si>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</si>
  <si>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</si>
  <si>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</si>
  <si>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</si>
  <si>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</si>
  <si>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</si>
  <si>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</si>
  <si>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</si>
  <si>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</si>
  <si>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</si>
  <si>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</si>
  <si>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</si>
  <si>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</si>
  <si>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</si>
  <si>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</si>
  <si>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</si>
  <si>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</si>
  <si>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</si>
  <si>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</si>
  <si>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</si>
  <si>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</si>
  <si>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</si>
  <si>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</si>
  <si>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</si>
  <si>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</si>
  <si>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</si>
  <si>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</si>
  <si>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</si>
  <si>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</si>
  <si>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</si>
  <si>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</si>
  <si>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</si>
  <si>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</si>
  <si>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</si>
  <si>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</si>
  <si>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</si>
  <si>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</si>
  <si>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</si>
  <si>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</si>
  <si>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</si>
  <si>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</si>
  <si>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</si>
  <si>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</si>
  <si>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</si>
  <si>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</si>
  <si>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</si>
  <si>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</si>
  <si>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</si>
  <si>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</si>
  <si>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</si>
  <si>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</si>
  <si>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</si>
  <si>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</si>
  <si>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</si>
  <si>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</si>
  <si>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</si>
  <si>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</si>
  <si>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</si>
  <si>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</si>
  <si>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</si>
  <si>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</si>
  <si>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</si>
  <si>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</si>
  <si>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</si>
  <si>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</si>
  <si>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</si>
  <si>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</si>
  <si>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</si>
  <si>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</si>
  <si>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</si>
  <si>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</si>
  <si>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</si>
  <si>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</si>
  <si>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</si>
  <si>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</si>
  <si>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</si>
  <si>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</si>
  <si>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</si>
  <si>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</si>
  <si>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</si>
  <si>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</si>
  <si>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</si>
  <si>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</si>
  <si>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</si>
  <si>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</si>
  <si>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</si>
  <si>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</si>
  <si>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</si>
  <si>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</si>
  <si>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</si>
  <si>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</si>
  <si>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</si>
  <si>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</si>
  <si>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</si>
  <si>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</si>
  <si>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</si>
  <si>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</si>
  <si>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</si>
  <si>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</si>
  <si>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</si>
  <si>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</si>
  <si>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</si>
  <si>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</si>
  <si>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</si>
  <si>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</si>
  <si>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</si>
  <si>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</si>
  <si>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</si>
  <si>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</si>
  <si>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</si>
  <si>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</si>
  <si>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</si>
  <si>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</si>
  <si>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</si>
  <si>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</si>
  <si>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</si>
  <si>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</si>
  <si>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</si>
  <si>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</si>
  <si>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</si>
  <si>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</si>
  <si>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</si>
  <si>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</si>
  <si>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</si>
  <si>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</si>
  <si>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</si>
  <si>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</si>
  <si>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</si>
  <si>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</si>
  <si>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</si>
  <si>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</si>
  <si>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</si>
  <si>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</si>
  <si>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</si>
  <si>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</si>
  <si>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</si>
  <si>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</si>
  <si>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</si>
  <si>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</si>
  <si>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</si>
  <si>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</si>
  <si>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</si>
  <si>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</si>
  <si>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</si>
  <si>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</si>
  <si>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</si>
  <si>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</si>
  <si>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</si>
  <si>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</si>
  <si>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</si>
  <si>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</si>
  <si>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</si>
  <si>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</si>
  <si>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</si>
  <si>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</si>
  <si>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</si>
  <si>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</si>
  <si>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</si>
  <si>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</si>
  <si>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</si>
  <si>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</si>
  <si>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</si>
  <si>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</si>
  <si>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</si>
  <si>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</si>
  <si>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</si>
  <si>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</si>
  <si>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</si>
  <si>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</si>
  <si>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</si>
  <si>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</si>
  <si>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</si>
  <si>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</si>
  <si>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</si>
  <si>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</si>
  <si>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</si>
  <si>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</si>
  <si>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</si>
  <si>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</si>
  <si>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</si>
  <si>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</si>
  <si>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</si>
  <si>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</si>
  <si>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</si>
  <si>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</si>
  <si>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</si>
  <si>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</si>
  <si>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</si>
  <si>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</si>
  <si>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</si>
  <si>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</si>
  <si>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</si>
  <si>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</si>
  <si>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</si>
  <si>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</si>
  <si>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</si>
  <si>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</si>
  <si>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</si>
  <si>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</si>
  <si>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</si>
  <si>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</si>
  <si>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</si>
  <si>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</si>
  <si>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</si>
  <si>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</si>
  <si>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</si>
  <si>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</si>
  <si>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</si>
  <si>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</si>
  <si>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</si>
  <si>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</si>
  <si>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</si>
  <si>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</si>
  <si>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</si>
  <si>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</si>
  <si>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</si>
  <si>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</si>
  <si>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</si>
  <si>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</si>
  <si>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</si>
  <si>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</si>
  <si>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</si>
  <si>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</si>
  <si>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</si>
  <si>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</si>
  <si>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</si>
  <si>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</si>
  <si>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</si>
  <si>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</si>
  <si>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</si>
  <si>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</si>
  <si>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</si>
  <si>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</si>
  <si>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</si>
  <si>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</si>
  <si>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</si>
  <si>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</si>
  <si>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</si>
  <si>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</si>
  <si>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</si>
  <si>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</si>
  <si>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</si>
  <si>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</si>
  <si>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</si>
  <si>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</si>
  <si>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</si>
  <si>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</si>
  <si>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</si>
  <si>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</si>
  <si>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</si>
  <si>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</si>
  <si>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</si>
  <si>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</si>
  <si>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</si>
  <si>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</si>
  <si>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</si>
  <si>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</si>
  <si>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</si>
  <si>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</si>
  <si>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</si>
  <si>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</si>
  <si>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</si>
  <si>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</si>
  <si>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</si>
  <si>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</si>
  <si>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</si>
  <si>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</si>
  <si>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</si>
  <si>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</si>
  <si>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</si>
  <si>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</si>
  <si>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</si>
  <si>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</si>
  <si>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</si>
  <si>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</si>
  <si>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</si>
  <si>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</si>
  <si>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</si>
  <si>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</si>
  <si>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</si>
  <si>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</si>
  <si>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</si>
  <si>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</si>
  <si>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</si>
  <si>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</si>
  <si>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</si>
  <si>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</si>
  <si>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</si>
  <si>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</si>
  <si>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</si>
  <si>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</si>
  <si>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</si>
  <si>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</si>
  <si>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</si>
  <si>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</si>
  <si>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</si>
  <si>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</si>
  <si>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</si>
  <si>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</si>
  <si>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</si>
  <si>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</si>
  <si>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</si>
  <si>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</si>
  <si>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</si>
  <si>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</si>
  <si>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</si>
  <si>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</si>
  <si>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</si>
  <si>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</si>
  <si>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</si>
  <si>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</si>
  <si>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</si>
  <si>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</si>
  <si>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</si>
  <si>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</si>
  <si>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</si>
  <si>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</si>
  <si>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</si>
  <si>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</si>
  <si>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</si>
  <si>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</si>
  <si>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</si>
  <si>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</si>
  <si>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</si>
  <si>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</si>
  <si>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</si>
  <si>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</si>
  <si>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</si>
  <si>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</si>
  <si>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</si>
  <si>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</si>
  <si>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</si>
  <si>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</si>
  <si>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</si>
  <si>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</si>
  <si>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</si>
  <si>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</si>
  <si>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</si>
  <si>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</si>
  <si>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</si>
  <si>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</si>
  <si>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</si>
  <si>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</si>
  <si>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</si>
  <si>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</si>
  <si>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</si>
  <si>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</si>
  <si>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</si>
  <si>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</si>
  <si>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</si>
  <si>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</si>
  <si>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</si>
  <si>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</si>
  <si>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</si>
  <si>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</si>
  <si>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</si>
  <si>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</si>
  <si>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</si>
  <si>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</si>
  <si>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</si>
  <si>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</si>
  <si>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</si>
  <si>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</si>
  <si>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</si>
  <si>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</si>
  <si>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</si>
  <si>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</si>
  <si>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</si>
  <si>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</si>
  <si>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</si>
  <si>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</si>
  <si>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</si>
  <si>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</si>
  <si>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</si>
  <si>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</si>
  <si>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</si>
  <si>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</si>
  <si>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</si>
  <si>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</si>
  <si>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</si>
  <si>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</si>
  <si>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</si>
  <si>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</si>
  <si>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</si>
  <si>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</si>
  <si>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</si>
  <si>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</si>
  <si>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</si>
  <si>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</si>
  <si>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</si>
  <si>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</si>
  <si>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</si>
  <si>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</si>
  <si>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</si>
  <si>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</si>
  <si>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</si>
  <si>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</si>
  <si>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</si>
  <si>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</si>
  <si>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</si>
  <si>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</si>
  <si>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</si>
  <si>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</si>
  <si>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</si>
  <si>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</si>
  <si>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</si>
  <si>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</si>
  <si>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</si>
  <si>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</si>
  <si>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</si>
  <si>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</si>
  <si>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</si>
  <si>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</si>
  <si>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</si>
  <si>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</si>
  <si>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</si>
  <si>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</si>
  <si>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</si>
  <si>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</si>
  <si>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</si>
  <si>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</si>
  <si>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</si>
  <si>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</si>
  <si>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</si>
  <si>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</si>
  <si>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</si>
  <si>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</si>
  <si>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</si>
  <si>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</si>
  <si>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</si>
  <si>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</si>
  <si>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</si>
  <si>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</si>
  <si>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</si>
  <si>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</si>
  <si>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</si>
  <si>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</si>
  <si>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</si>
  <si>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</si>
  <si>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</si>
  <si>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</si>
  <si>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</si>
  <si>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</si>
  <si>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</si>
  <si>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</si>
  <si>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</si>
  <si>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</si>
  <si>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</si>
  <si>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</si>
  <si>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</si>
  <si>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</si>
  <si>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</si>
  <si>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</si>
  <si>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</si>
  <si>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</si>
  <si>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</si>
  <si>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</si>
  <si>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</si>
  <si>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</si>
  <si>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</si>
  <si>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</si>
  <si>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</si>
  <si>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</si>
  <si>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</si>
  <si>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</si>
  <si>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</si>
  <si>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</si>
  <si>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</si>
  <si>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</si>
  <si>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</si>
  <si>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</si>
  <si>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</si>
  <si>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</si>
  <si>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</si>
  <si>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</si>
  <si>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</si>
  <si>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</si>
  <si>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</si>
  <si>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</si>
  <si>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</si>
  <si>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</si>
  <si>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</si>
  <si>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</si>
  <si>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</si>
  <si>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</si>
  <si>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</si>
  <si>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</si>
  <si>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</si>
  <si>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</si>
  <si>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</si>
  <si>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</si>
  <si>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</si>
  <si>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</si>
  <si>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</si>
  <si>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</si>
  <si>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</si>
  <si>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</si>
  <si>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</si>
  <si>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</si>
  <si>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</si>
  <si>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</si>
  <si>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</si>
  <si>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</si>
  <si>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</si>
  <si>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</si>
  <si>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</si>
  <si>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</si>
  <si>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</si>
  <si>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</si>
  <si>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</si>
  <si>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</si>
  <si>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</si>
  <si>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</si>
  <si>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</si>
  <si>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</si>
  <si>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</si>
  <si>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</si>
  <si>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</si>
  <si>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</si>
  <si>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</si>
  <si>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</si>
  <si>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</si>
  <si>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</si>
  <si>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</si>
  <si>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</si>
  <si>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</si>
  <si>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</si>
  <si>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</si>
  <si>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</si>
  <si>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</si>
  <si>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</si>
  <si>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</si>
  <si>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</si>
  <si>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</si>
  <si>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</si>
  <si>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</si>
  <si>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</si>
  <si>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</si>
  <si>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</si>
  <si>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</si>
  <si>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</si>
  <si>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</si>
  <si>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</si>
  <si>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</si>
  <si>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</si>
  <si>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</si>
  <si>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</si>
  <si>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</si>
  <si>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</si>
  <si>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</si>
  <si>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</si>
  <si>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</si>
  <si>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</si>
  <si>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</si>
  <si>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</si>
  <si>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</si>
  <si>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</si>
  <si>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</si>
  <si>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</si>
  <si>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</si>
  <si>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</si>
  <si>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</si>
  <si>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</si>
  <si>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</si>
  <si>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</si>
  <si>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</si>
  <si>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</si>
  <si>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</si>
  <si>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</si>
  <si>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</si>
  <si>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</si>
  <si>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</si>
  <si>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</si>
  <si>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</si>
  <si>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</si>
  <si>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</si>
  <si>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</si>
  <si>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</si>
  <si>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</si>
  <si>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</si>
  <si>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</si>
  <si>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</si>
  <si>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</si>
  <si>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</si>
  <si>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</si>
  <si>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</si>
  <si>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</si>
  <si>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</si>
  <si>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</si>
  <si>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</si>
  <si>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</si>
  <si>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</si>
  <si>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</si>
  <si>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</si>
  <si>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</si>
  <si>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</si>
  <si>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</si>
  <si>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</si>
  <si>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</si>
  <si>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</si>
  <si>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</si>
  <si>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</si>
  <si>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</si>
  <si>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</si>
  <si>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</si>
  <si>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</si>
  <si>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</si>
  <si>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</si>
  <si>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</si>
  <si>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</si>
  <si>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</si>
  <si>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</si>
  <si>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</si>
  <si>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</si>
  <si>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</si>
  <si>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</si>
  <si>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</si>
  <si>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</si>
  <si>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</si>
  <si>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</si>
  <si>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</si>
  <si>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</si>
  <si>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</si>
  <si>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</si>
  <si>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</si>
  <si>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</si>
  <si>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</si>
  <si>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</si>
  <si>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</si>
  <si>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</si>
  <si>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</si>
  <si>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</si>
  <si>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</si>
  <si>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</si>
  <si>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</si>
  <si>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</si>
  <si>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</si>
  <si>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</si>
  <si>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</si>
  <si>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</si>
  <si>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</si>
  <si>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</si>
  <si>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</si>
  <si>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</si>
  <si>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</si>
  <si>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</si>
  <si>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</si>
  <si>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</si>
  <si>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</si>
  <si>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</si>
  <si>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</si>
  <si>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</si>
  <si>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</si>
  <si>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</si>
  <si>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</si>
  <si>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</si>
  <si>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</si>
  <si>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</si>
  <si>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</si>
  <si>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</si>
  <si>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</si>
  <si>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</si>
  <si>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</si>
  <si>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</si>
  <si>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</si>
  <si>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</si>
  <si>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</si>
  <si>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</si>
  <si>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</si>
  <si>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</si>
  <si>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</si>
  <si>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</si>
  <si>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</si>
  <si>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</si>
  <si>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</si>
  <si>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</si>
  <si>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</si>
  <si>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</si>
  <si>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</si>
  <si>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</si>
  <si>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</si>
  <si>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</si>
  <si>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</si>
  <si>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</si>
  <si>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</si>
  <si>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</si>
  <si>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</si>
  <si>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</si>
  <si>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</si>
  <si>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</si>
  <si>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</si>
  <si>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</si>
  <si>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</si>
  <si>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</si>
  <si>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</si>
  <si>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</si>
  <si>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</si>
  <si>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</si>
  <si>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</si>
  <si>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</si>
  <si>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</si>
  <si>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</si>
  <si>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</si>
  <si>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</si>
  <si>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</si>
  <si>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</si>
  <si>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</si>
  <si>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</si>
  <si>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</si>
  <si>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</si>
  <si>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</si>
  <si>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</si>
  <si>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</si>
  <si>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</si>
  <si>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</si>
  <si>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</si>
  <si>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</si>
  <si>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</si>
  <si>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</si>
  <si>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</si>
  <si>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</si>
  <si>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</si>
  <si>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</si>
  <si>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</si>
  <si>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</si>
  <si>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</si>
  <si>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</si>
  <si>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</si>
  <si>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</si>
  <si>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</si>
  <si>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</si>
  <si>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</si>
  <si>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</si>
  <si>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</si>
  <si>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</si>
  <si>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</si>
  <si>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</si>
  <si>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</si>
  <si>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</si>
  <si>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</si>
  <si>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</si>
  <si>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</si>
  <si>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</si>
  <si>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</si>
  <si>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</si>
  <si>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</si>
  <si>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</si>
  <si>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</si>
  <si>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</si>
  <si>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</si>
  <si>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</si>
  <si>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</si>
  <si>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</si>
  <si>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</si>
  <si>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</si>
  <si>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</si>
  <si>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</si>
  <si>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</si>
  <si>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</si>
  <si>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</si>
  <si>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</si>
  <si>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</si>
  <si>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</si>
  <si>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</si>
  <si>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</si>
  <si>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</si>
  <si>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</si>
  <si>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</si>
  <si>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</si>
  <si>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</si>
  <si>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</si>
  <si>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</si>
  <si>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</si>
  <si>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</si>
  <si>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</si>
  <si>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</si>
  <si>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</si>
  <si>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</si>
  <si>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</si>
  <si>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</si>
  <si>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</si>
  <si>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</si>
  <si>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</si>
  <si>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</si>
  <si>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</si>
  <si>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</si>
  <si>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</si>
  <si>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</si>
  <si>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</si>
  <si>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</si>
  <si>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</si>
  <si>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</si>
  <si>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</si>
  <si>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</si>
  <si>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</si>
  <si>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</si>
  <si>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</si>
  <si>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</si>
  <si>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</si>
  <si>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</si>
  <si>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</si>
  <si>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</si>
  <si>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</si>
  <si>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</si>
  <si>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</si>
  <si>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</si>
  <si>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</si>
  <si>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</si>
  <si>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</si>
  <si>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</si>
  <si>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</si>
  <si>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</si>
  <si>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</si>
  <si>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</si>
  <si>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</si>
  <si>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</si>
  <si>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</si>
  <si>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</si>
  <si>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</si>
  <si>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</si>
  <si>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</si>
  <si>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</si>
  <si>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</si>
  <si>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</si>
  <si>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</si>
  <si>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</si>
  <si>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</si>
  <si>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</si>
  <si>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</si>
  <si>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</si>
  <si>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</si>
  <si>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</si>
  <si>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</si>
  <si>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</si>
  <si>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</si>
  <si>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</si>
  <si>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</si>
  <si>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</si>
  <si>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</si>
  <si>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</si>
  <si>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</si>
  <si>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</si>
  <si>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</si>
  <si>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</si>
  <si>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</si>
  <si>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</si>
  <si>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</si>
  <si>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</si>
  <si>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</si>
  <si>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</si>
  <si>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</si>
  <si>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</si>
  <si>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</si>
  <si>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</si>
  <si>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</si>
  <si>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</si>
  <si>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</si>
  <si>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</si>
  <si>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</si>
  <si>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</si>
  <si>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</si>
  <si>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</si>
  <si>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</si>
  <si>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</si>
  <si>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</si>
  <si>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</si>
  <si>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</si>
  <si>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</si>
  <si>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</si>
  <si>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</si>
  <si>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</si>
  <si>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</si>
  <si>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</si>
  <si>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</si>
  <si>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</si>
  <si>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</si>
  <si>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</si>
  <si>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</si>
  <si>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</si>
  <si>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</si>
  <si>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</si>
  <si>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</si>
  <si>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</si>
  <si>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</si>
  <si>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</si>
  <si>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</si>
  <si>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</si>
  <si>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</si>
  <si>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</si>
  <si>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</si>
  <si>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</si>
  <si>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</si>
  <si>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</si>
  <si>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</si>
  <si>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</si>
  <si>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</si>
  <si>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</si>
  <si>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</si>
  <si>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</si>
  <si>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</si>
  <si>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</si>
  <si>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</si>
  <si>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</si>
  <si>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</si>
  <si>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</si>
  <si>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</si>
  <si>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</si>
  <si>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</si>
  <si>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</si>
  <si>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</si>
  <si>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</si>
  <si>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</si>
  <si>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</si>
  <si>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</si>
  <si>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</si>
  <si>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</si>
  <si>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</si>
  <si>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</si>
  <si>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</si>
  <si>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</si>
  <si>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</si>
  <si>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</si>
  <si>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</si>
  <si>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</si>
  <si>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</si>
  <si>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</si>
  <si>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</si>
  <si>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</si>
  <si>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</si>
  <si>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</si>
  <si>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</si>
  <si>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</si>
  <si>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</si>
  <si>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</si>
  <si>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</si>
  <si>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</si>
  <si>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</si>
  <si>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</si>
  <si>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</si>
  <si>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</si>
  <si>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</si>
  <si>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</si>
  <si>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</si>
  <si>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</si>
  <si>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</si>
  <si>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</si>
  <si>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</si>
  <si>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</si>
  <si>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</si>
  <si>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</si>
  <si>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</si>
  <si>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</si>
  <si>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</si>
  <si>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</si>
  <si>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</si>
  <si>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</si>
  <si>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</si>
  <si>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</si>
  <si>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</si>
  <si>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</si>
  <si>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</si>
  <si>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</si>
  <si>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</si>
  <si>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</si>
  <si>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</si>
  <si>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</si>
  <si>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</si>
  <si>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</si>
  <si>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</si>
  <si>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</si>
  <si>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</si>
  <si>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</si>
  <si>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</si>
  <si>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</si>
  <si>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</si>
  <si>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</si>
  <si>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</si>
  <si>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</si>
  <si>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</si>
  <si>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</si>
  <si>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</si>
  <si>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</si>
  <si>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</si>
  <si>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</si>
  <si>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</si>
  <si>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</si>
  <si>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</si>
  <si>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</si>
  <si>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</si>
  <si>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</si>
  <si>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</si>
  <si>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</si>
  <si>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</si>
  <si>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</si>
  <si>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</si>
  <si>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</si>
  <si>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</si>
  <si>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</si>
  <si>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</si>
  <si>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</si>
  <si>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</si>
  <si>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</si>
  <si>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</si>
  <si>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</si>
  <si>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</si>
  <si>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</si>
  <si>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</si>
  <si>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</si>
  <si>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</si>
  <si>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</si>
  <si>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</si>
  <si>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</si>
  <si>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</si>
  <si>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</si>
  <si>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</si>
  <si>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</si>
  <si>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</si>
  <si>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</si>
  <si>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</si>
  <si>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</si>
  <si>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</si>
  <si>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</si>
  <si>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</si>
  <si>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</si>
  <si>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</si>
  <si>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</si>
  <si>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</si>
  <si>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</si>
  <si>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</si>
  <si>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</si>
  <si>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</si>
  <si>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</si>
  <si>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</si>
  <si>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</si>
  <si>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</si>
  <si>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</si>
  <si>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</si>
  <si>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</si>
  <si>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</si>
  <si>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</si>
  <si>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</si>
  <si>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</si>
  <si>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</si>
  <si>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</si>
  <si>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</si>
  <si>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</si>
  <si>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</si>
  <si>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</si>
  <si>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</si>
  <si>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</si>
  <si>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</si>
  <si>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</si>
  <si>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</si>
  <si>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</si>
  <si>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</si>
  <si>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</si>
  <si>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</si>
  <si>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</si>
  <si>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</si>
  <si>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</si>
  <si>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</si>
  <si>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</si>
  <si>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</si>
  <si>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</si>
  <si>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</si>
  <si>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</si>
  <si>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</si>
  <si>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</si>
  <si>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</si>
  <si>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</si>
  <si>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</si>
  <si>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</si>
  <si>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</si>
  <si>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</si>
  <si>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</si>
  <si>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</si>
  <si>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</si>
  <si>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</si>
  <si>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</si>
  <si>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</si>
  <si>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</si>
  <si>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</si>
  <si>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</si>
  <si>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</si>
  <si>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</si>
  <si>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</si>
  <si>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</si>
  <si>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</si>
  <si>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</si>
  <si>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</si>
  <si>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</si>
  <si>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</si>
  <si>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</si>
  <si>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</si>
  <si>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</si>
  <si>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</si>
  <si>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</si>
  <si>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</si>
  <si>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</si>
  <si>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</si>
  <si>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</si>
  <si>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</si>
  <si>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</si>
  <si>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</si>
  <si>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</si>
  <si>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</si>
  <si>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</si>
  <si>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</si>
  <si>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</si>
  <si>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</si>
  <si>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</si>
  <si>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</si>
  <si>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</si>
  <si>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</si>
  <si>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</si>
  <si>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</si>
  <si>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</si>
  <si>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</si>
  <si>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</si>
  <si>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</si>
  <si>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</si>
  <si>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</si>
  <si>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</si>
  <si>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</si>
  <si>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</si>
  <si>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</si>
  <si>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</si>
  <si>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</si>
  <si>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</si>
  <si>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</si>
  <si>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</si>
  <si>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</si>
  <si>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</si>
  <si>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</si>
  <si>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</si>
  <si>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</si>
  <si>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</si>
  <si>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</si>
  <si>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</si>
  <si>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</si>
  <si>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</si>
  <si>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</si>
  <si>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</si>
  <si>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</si>
  <si>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</si>
  <si>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</si>
  <si>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</si>
  <si>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</si>
  <si>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</si>
  <si>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</si>
  <si>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</si>
  <si>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</si>
  <si>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</si>
  <si>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</si>
  <si>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</si>
  <si>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</si>
  <si>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</si>
  <si>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</si>
  <si>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</si>
  <si>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</si>
  <si>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</si>
  <si>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</si>
  <si>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</si>
  <si>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</si>
  <si>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</si>
  <si>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</si>
  <si>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</si>
  <si>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</si>
  <si>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</si>
  <si>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</si>
  <si>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</si>
  <si>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</si>
  <si>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</si>
  <si>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</si>
  <si>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</si>
  <si>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</si>
  <si>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</si>
  <si>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</si>
  <si>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</si>
  <si>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</si>
  <si>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</si>
  <si>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</si>
  <si>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</si>
  <si>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</si>
  <si>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</si>
  <si>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</si>
  <si>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</si>
  <si>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</si>
  <si>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</si>
  <si>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</si>
  <si>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</si>
  <si>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</si>
  <si>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</si>
  <si>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</si>
  <si>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</si>
  <si>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</si>
  <si>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</si>
  <si>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</si>
  <si>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</si>
  <si>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</si>
  <si>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</si>
  <si>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</si>
  <si>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</si>
  <si>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</si>
  <si>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</si>
  <si>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</si>
  <si>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</si>
  <si>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</si>
  <si>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</si>
  <si>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</si>
  <si>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</si>
  <si>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</si>
  <si>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</si>
  <si>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</si>
  <si>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</si>
  <si>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</si>
  <si>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</si>
  <si>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</si>
  <si>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</si>
  <si>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</si>
  <si>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</si>
  <si>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</si>
  <si>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</si>
  <si>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</si>
  <si>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</si>
  <si>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</si>
  <si>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</si>
  <si>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</si>
  <si>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</si>
  <si>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</si>
  <si>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</si>
  <si>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</si>
  <si>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</si>
  <si>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</si>
  <si>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</si>
  <si>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</si>
  <si>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</si>
  <si>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</si>
  <si>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</si>
  <si>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</si>
  <si>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</si>
  <si>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</si>
  <si>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</si>
  <si>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</si>
  <si>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</si>
  <si>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</si>
  <si>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</si>
  <si>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</si>
  <si>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</si>
  <si>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</si>
  <si>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</si>
  <si>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</si>
  <si>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</si>
  <si>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</si>
  <si>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</si>
  <si>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</si>
  <si>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</si>
  <si>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</si>
  <si>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</si>
  <si>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</si>
  <si>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</si>
  <si>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</si>
  <si>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</si>
  <si>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</si>
  <si>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</si>
  <si>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</si>
  <si>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</si>
  <si>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</si>
  <si>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</si>
  <si>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</si>
  <si>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</si>
  <si>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</si>
  <si>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</si>
  <si>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</si>
  <si>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</si>
  <si>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</si>
  <si>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</si>
  <si>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</si>
  <si>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</si>
  <si>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</si>
  <si>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</si>
  <si>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</si>
  <si>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</si>
  <si>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</si>
  <si>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</si>
  <si>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</si>
  <si>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</si>
  <si>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</si>
  <si>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</si>
  <si>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</si>
  <si>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</si>
  <si>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</si>
  <si>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</si>
  <si>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</si>
  <si>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</si>
  <si>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</si>
  <si>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</si>
  <si>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</si>
  <si>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</si>
  <si>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</si>
  <si>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</si>
  <si>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</si>
  <si>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</si>
  <si>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</si>
  <si>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</si>
  <si>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</si>
  <si>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</si>
  <si>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</si>
  <si>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</si>
  <si>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</si>
  <si>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</si>
  <si>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</si>
  <si>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</si>
  <si>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</si>
  <si>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</si>
  <si>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</si>
  <si>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</si>
  <si>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</si>
  <si>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</si>
  <si>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</si>
  <si>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</si>
  <si>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</si>
  <si>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</si>
  <si>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</si>
  <si>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</si>
  <si>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</si>
  <si>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</si>
  <si>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</si>
  <si>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</si>
  <si>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</si>
  <si>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</si>
  <si>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</si>
  <si>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</si>
  <si>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</si>
  <si>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</si>
  <si>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</si>
  <si>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</si>
  <si>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</si>
  <si>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</si>
  <si>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</si>
  <si>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</si>
  <si>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</si>
  <si>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</si>
  <si>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</si>
  <si>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</si>
  <si>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</si>
  <si>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</si>
  <si>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</si>
  <si>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</si>
  <si>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</si>
  <si>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</si>
  <si>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</si>
  <si>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</si>
  <si>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</si>
  <si>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</si>
  <si>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</si>
  <si>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</si>
  <si>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</si>
  <si>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</si>
  <si>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</si>
  <si>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</si>
  <si>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</si>
  <si>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</si>
  <si>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</si>
  <si>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</si>
  <si>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</si>
  <si>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</si>
  <si>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</si>
  <si>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</si>
  <si>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</si>
  <si>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</si>
  <si>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</si>
  <si>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</si>
  <si>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</si>
  <si>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</si>
  <si>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</si>
  <si>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</si>
  <si>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</si>
  <si>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</si>
  <si>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</si>
  <si>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</si>
  <si>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</si>
  <si>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</si>
  <si>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</si>
  <si>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</si>
  <si>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</si>
  <si>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</si>
  <si>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</si>
  <si>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</si>
  <si>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</si>
  <si>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</si>
  <si>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</si>
  <si>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</si>
  <si>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</si>
  <si>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</si>
  <si>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</si>
  <si>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</si>
  <si>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</si>
  <si>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</si>
  <si>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</si>
  <si>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</si>
  <si>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</si>
  <si>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</si>
  <si>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</si>
  <si>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</si>
  <si>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</si>
  <si>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</si>
  <si>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</si>
  <si>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</si>
  <si>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</si>
  <si>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</si>
  <si>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</si>
  <si>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</si>
  <si>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</si>
  <si>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</si>
  <si>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</si>
  <si>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</si>
  <si>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</si>
  <si>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</si>
  <si>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</si>
  <si>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</si>
  <si>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</si>
  <si>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</si>
  <si>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</si>
  <si>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</si>
  <si>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</si>
  <si>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</si>
  <si>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</si>
  <si>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</si>
  <si>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</si>
  <si>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</si>
  <si>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</si>
  <si>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</si>
  <si>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</si>
  <si>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</si>
  <si>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</si>
  <si>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</si>
  <si>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</si>
  <si>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</si>
  <si>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</si>
  <si>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</si>
  <si>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</si>
  <si>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</si>
  <si>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</si>
  <si>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</si>
  <si>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</si>
  <si>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</si>
  <si>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</si>
  <si>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</si>
  <si>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</si>
  <si>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</si>
  <si>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</si>
  <si>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</si>
  <si>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</si>
  <si>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</si>
  <si>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</si>
  <si>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</si>
  <si>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</si>
  <si>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</si>
  <si>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</si>
  <si>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</si>
  <si>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</si>
  <si>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</si>
  <si>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</si>
  <si>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</si>
  <si>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</si>
  <si>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</si>
  <si>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</si>
  <si>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</si>
  <si>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</si>
  <si>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</si>
  <si>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</si>
  <si>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</si>
  <si>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</si>
  <si>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</si>
  <si>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</si>
  <si>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</si>
  <si>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</si>
  <si>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</si>
  <si>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</si>
  <si>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</si>
  <si>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</si>
  <si>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</si>
  <si>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</si>
  <si>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</si>
  <si>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</si>
  <si>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</si>
  <si>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</si>
  <si>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</si>
  <si>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</si>
  <si>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</si>
  <si>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</si>
  <si>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</si>
  <si>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</si>
  <si>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</si>
  <si>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</si>
  <si>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</si>
  <si>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</si>
  <si>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</si>
  <si>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</si>
  <si>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</si>
  <si>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</si>
  <si>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</si>
  <si>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</si>
  <si>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</si>
  <si>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</si>
  <si>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</si>
  <si>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</si>
  <si>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</si>
  <si>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</si>
  <si>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</si>
  <si>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</si>
  <si>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</si>
  <si>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</si>
  <si>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</si>
  <si>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</si>
  <si>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</si>
  <si>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</si>
  <si>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</si>
  <si>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</si>
  <si>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</si>
  <si>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</si>
  <si>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</si>
  <si>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</si>
  <si>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</si>
  <si>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</si>
  <si>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</si>
  <si>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</si>
  <si>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</si>
  <si>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</si>
  <si>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</si>
  <si>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</si>
  <si>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</si>
  <si>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</si>
  <si>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</si>
  <si>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</si>
  <si>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</si>
  <si>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</si>
  <si>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</si>
  <si>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</si>
  <si>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</si>
  <si>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</si>
  <si>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</si>
  <si>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</si>
  <si>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</si>
  <si>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</si>
  <si>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</si>
  <si>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</si>
  <si>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</si>
  <si>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</si>
  <si>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</si>
  <si>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</si>
  <si>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</si>
  <si>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</si>
  <si>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</si>
  <si>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</si>
  <si>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</si>
  <si>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</si>
  <si>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</si>
  <si>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</si>
  <si>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</si>
  <si>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</si>
  <si>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</si>
  <si>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</si>
  <si>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</si>
  <si>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</si>
  <si>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</si>
  <si>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</si>
  <si>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</si>
  <si>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</si>
  <si>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</si>
  <si>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</si>
  <si>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</si>
  <si>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</si>
  <si>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</si>
  <si>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</si>
  <si>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</si>
  <si>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</si>
  <si>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</si>
  <si>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</si>
  <si>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</si>
  <si>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</si>
  <si>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</si>
  <si>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</si>
  <si>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</si>
  <si>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</si>
  <si>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</si>
  <si>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</si>
  <si>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</si>
  <si>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</si>
  <si>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</si>
  <si>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</si>
  <si>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</si>
  <si>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</si>
  <si>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</si>
  <si>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</si>
  <si>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</si>
  <si>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</si>
  <si>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</si>
  <si>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</si>
  <si>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</si>
  <si>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</si>
  <si>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</si>
  <si>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</si>
  <si>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</si>
  <si>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</si>
  <si>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</si>
  <si>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</si>
  <si>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</si>
  <si>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</si>
  <si>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</si>
  <si>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</si>
  <si>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</si>
  <si>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</si>
  <si>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</si>
  <si>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</si>
  <si>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</si>
  <si>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</si>
  <si>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</si>
  <si>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</si>
  <si>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</si>
  <si>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</si>
  <si>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</si>
  <si>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</si>
  <si>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</si>
  <si>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</si>
  <si>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</si>
  <si>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</si>
  <si>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</si>
  <si>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</si>
  <si>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</si>
  <si>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</si>
  <si>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</si>
  <si>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</si>
  <si>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</si>
  <si>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</si>
  <si>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</si>
  <si>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</si>
  <si>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</si>
  <si>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</si>
  <si>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</si>
  <si>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</si>
  <si>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</si>
  <si>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</si>
  <si>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</si>
  <si>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</si>
  <si>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</si>
  <si>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</si>
  <si>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</si>
  <si>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</si>
  <si>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</si>
  <si>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</si>
  <si>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</si>
  <si>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</si>
  <si>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</si>
  <si>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</si>
  <si>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</si>
  <si>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</si>
  <si>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</si>
  <si>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</si>
  <si>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</si>
  <si>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</si>
  <si>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</si>
  <si>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</si>
  <si>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</si>
  <si>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</si>
  <si>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</si>
  <si>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</si>
  <si>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</si>
  <si>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</si>
  <si>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</si>
  <si>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</si>
  <si>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</si>
  <si>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</si>
  <si>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</si>
  <si>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</si>
  <si>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</si>
  <si>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</si>
  <si>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</si>
  <si>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</si>
  <si>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</si>
  <si>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</si>
  <si>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</si>
  <si>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</si>
  <si>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</si>
  <si>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</si>
  <si>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</si>
  <si>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</si>
  <si>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</si>
  <si>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</si>
  <si>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</si>
  <si>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</si>
  <si>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</si>
  <si>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</si>
  <si>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</si>
  <si>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</si>
  <si>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</si>
  <si>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</si>
  <si>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</si>
  <si>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</si>
  <si>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</si>
  <si>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</si>
  <si>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</si>
  <si>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</si>
  <si>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</si>
  <si>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</si>
  <si>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</si>
  <si>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</si>
  <si>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</si>
  <si>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</si>
  <si>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</si>
  <si>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</si>
  <si>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</si>
  <si>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</si>
  <si>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</si>
  <si>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</si>
  <si>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</si>
  <si>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</si>
  <si>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</si>
  <si>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</si>
  <si>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</si>
  <si>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</si>
  <si>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</si>
  <si>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</si>
  <si>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</si>
  <si>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</si>
  <si>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</si>
  <si>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</si>
  <si>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</si>
  <si>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</si>
  <si>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</si>
  <si>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</si>
  <si>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</si>
  <si>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</si>
  <si>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</si>
  <si>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</si>
  <si>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</si>
  <si>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</si>
  <si>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</si>
  <si>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</si>
  <si>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</si>
  <si>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</si>
  <si>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</si>
  <si>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</si>
  <si>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</si>
  <si>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</si>
  <si>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</si>
  <si>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</si>
  <si>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</si>
  <si>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</si>
  <si>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</si>
  <si>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</si>
  <si>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</si>
  <si>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</si>
  <si>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</si>
  <si>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</si>
  <si>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</si>
  <si>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</si>
  <si>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</si>
  <si>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</si>
  <si>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</si>
  <si>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</si>
  <si>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</si>
  <si>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</si>
  <si>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</si>
  <si>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</si>
  <si>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</si>
  <si>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</si>
  <si>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</si>
  <si>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</si>
  <si>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</si>
  <si>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</si>
  <si>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</si>
  <si>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</si>
  <si>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</si>
  <si>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</si>
  <si>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</si>
  <si>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</si>
  <si>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</si>
  <si>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</si>
  <si>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</si>
  <si>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</si>
  <si>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</si>
  <si>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</si>
  <si>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</si>
  <si>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</si>
  <si>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</si>
  <si>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</si>
  <si>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</si>
  <si>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</si>
  <si>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</si>
  <si>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</si>
  <si>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</si>
  <si>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</si>
  <si>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</si>
  <si>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</si>
  <si>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</si>
  <si>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</si>
  <si>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</si>
  <si>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</si>
  <si>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</si>
  <si>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</si>
  <si>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</si>
  <si>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</si>
  <si>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</si>
  <si>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</si>
  <si>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</si>
  <si>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</si>
  <si>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</si>
  <si>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</si>
  <si>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</si>
  <si>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</si>
  <si>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</si>
  <si>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</si>
  <si>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</si>
  <si>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</si>
  <si>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</si>
  <si>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</si>
  <si>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</si>
  <si>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</si>
  <si>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</si>
  <si>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</si>
  <si>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</si>
  <si>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</si>
  <si>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</si>
  <si>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</si>
  <si>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</si>
  <si>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</si>
  <si>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</si>
  <si>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</si>
  <si>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</si>
  <si>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</si>
  <si>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</si>
  <si>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</si>
  <si>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</si>
  <si>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</si>
  <si>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</si>
  <si>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</si>
  <si>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</si>
  <si>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</si>
  <si>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</si>
  <si>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</si>
  <si>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</si>
  <si>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</si>
  <si>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</si>
  <si>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</si>
  <si>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</si>
  <si>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</si>
  <si>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</si>
  <si>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</si>
  <si>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</si>
  <si>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</si>
  <si>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</si>
  <si>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</si>
  <si>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</si>
  <si>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</si>
  <si>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</si>
  <si>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</si>
  <si>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</si>
  <si>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</si>
  <si>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</si>
  <si>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</si>
  <si>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</si>
  <si>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</si>
  <si>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</si>
  <si>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</si>
  <si>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</si>
  <si>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</si>
  <si>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</si>
  <si>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</si>
  <si>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</si>
  <si>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</si>
  <si>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</si>
  <si>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</si>
  <si>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</si>
  <si>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</si>
  <si>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</si>
  <si>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</si>
  <si>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</si>
  <si>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</si>
  <si>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</si>
  <si>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</si>
  <si>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</si>
  <si>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</si>
  <si>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</si>
  <si>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</si>
  <si>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</si>
  <si>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</si>
  <si>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</si>
  <si>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</si>
  <si>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</si>
  <si>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</si>
  <si>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</si>
  <si>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</si>
  <si>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</si>
  <si>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</si>
  <si>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</si>
  <si>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</si>
  <si>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</si>
  <si>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</si>
  <si>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</si>
  <si>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</si>
  <si>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</si>
  <si>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</si>
  <si>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</si>
  <si>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</si>
  <si>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</si>
  <si>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</si>
  <si>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</si>
  <si>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</si>
  <si>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</si>
  <si>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</si>
  <si>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</si>
  <si>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</si>
  <si>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</si>
  <si>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</si>
  <si>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</si>
  <si>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</si>
  <si>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</si>
  <si>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</si>
  <si>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</si>
  <si>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</si>
  <si>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</si>
  <si>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</si>
  <si>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</si>
  <si>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</si>
  <si>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</si>
  <si>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</si>
  <si>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</si>
  <si>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</si>
  <si>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</si>
  <si>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</si>
  <si>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</si>
  <si>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</si>
  <si>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</si>
  <si>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</si>
  <si>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</si>
  <si>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</si>
  <si>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</si>
  <si>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</si>
  <si>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</si>
  <si>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</si>
  <si>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</si>
  <si>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</si>
  <si>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</si>
  <si>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</si>
  <si>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</si>
  <si>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</si>
  <si>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</si>
  <si>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</si>
  <si>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</si>
  <si>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</si>
  <si>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</si>
  <si>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</si>
  <si>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</si>
  <si>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</si>
  <si>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</si>
  <si>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</si>
  <si>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</si>
  <si>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</si>
  <si>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</si>
  <si>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</si>
  <si>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</si>
  <si>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</si>
  <si>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</si>
  <si>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</si>
  <si>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</si>
  <si>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</si>
  <si>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</si>
  <si>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</si>
  <si>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</si>
  <si>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</si>
  <si>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</si>
  <si>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</si>
  <si>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</si>
  <si>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</si>
  <si>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</si>
  <si>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</si>
  <si>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</si>
  <si>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</si>
  <si>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</si>
  <si>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</si>
  <si>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</si>
  <si>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</si>
  <si>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</si>
  <si>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</si>
  <si>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</si>
  <si>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</si>
  <si>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</si>
  <si>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</si>
  <si>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</si>
  <si>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</si>
  <si>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</si>
  <si>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</si>
  <si>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</si>
  <si>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</si>
  <si>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</si>
  <si>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</si>
  <si>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</si>
  <si>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</si>
  <si>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</si>
  <si>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</si>
  <si>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</si>
  <si>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</si>
  <si>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</si>
  <si>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</si>
  <si>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</si>
  <si>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</si>
  <si>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</si>
  <si>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</si>
  <si>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</si>
  <si>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</si>
  <si>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</si>
  <si>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</si>
  <si>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</si>
  <si>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</si>
  <si>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</si>
  <si>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</si>
  <si>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</si>
  <si>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</si>
  <si>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</si>
  <si>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</si>
  <si>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</si>
  <si>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</si>
  <si>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</si>
  <si>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</si>
  <si>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</si>
  <si>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</si>
  <si>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</si>
  <si>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</si>
  <si>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</si>
  <si>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</si>
  <si>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</si>
  <si>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</si>
  <si>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</si>
  <si>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</si>
  <si>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</si>
  <si>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</si>
  <si>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</si>
  <si>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</si>
  <si>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</si>
  <si>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</si>
  <si>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</si>
  <si>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</si>
  <si>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</si>
  <si>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</si>
  <si>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</si>
  <si>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</si>
  <si>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</si>
  <si>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</si>
  <si>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</si>
  <si>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</si>
  <si>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</si>
  <si>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</si>
  <si>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</si>
  <si>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</si>
  <si>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</si>
  <si>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</si>
  <si>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</si>
  <si>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</si>
  <si>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</si>
  <si>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</si>
  <si>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</si>
  <si>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</si>
  <si>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</si>
  <si>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</si>
  <si>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</si>
  <si>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</si>
  <si>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</si>
  <si>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</si>
  <si>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</si>
  <si>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</si>
  <si>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</si>
  <si>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</si>
  <si>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</si>
  <si>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</si>
  <si>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</si>
  <si>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</si>
  <si>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</si>
  <si>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</si>
  <si>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</si>
  <si>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</si>
  <si>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</si>
  <si>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</si>
  <si>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</si>
  <si>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</si>
  <si>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</si>
  <si>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</si>
  <si>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</si>
  <si>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</si>
  <si>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</si>
  <si>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</si>
  <si>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</si>
  <si>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</si>
  <si>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</si>
  <si>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</si>
  <si>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</si>
  <si>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</si>
  <si>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</si>
  <si>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</si>
  <si>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</si>
  <si>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</si>
  <si>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</si>
  <si>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</si>
  <si>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</si>
  <si>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</si>
  <si>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</si>
  <si>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</si>
  <si>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</si>
  <si>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</si>
  <si>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</si>
  <si>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</si>
  <si>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</si>
  <si>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</si>
  <si>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</si>
  <si>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</si>
  <si>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</si>
  <si>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</si>
  <si>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</si>
  <si>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</si>
  <si>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</si>
  <si>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</si>
  <si>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</si>
  <si>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</si>
  <si>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</si>
  <si>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</si>
  <si>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</si>
  <si>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</si>
  <si>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</si>
  <si>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</si>
  <si>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</si>
  <si>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</si>
  <si>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</si>
  <si>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</si>
  <si>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</si>
  <si>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</si>
  <si>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</si>
  <si>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</si>
  <si>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</si>
  <si>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</si>
  <si>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</si>
  <si>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</si>
  <si>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</si>
  <si>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</si>
  <si>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</si>
  <si>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</si>
  <si>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</si>
  <si>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</si>
  <si>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</si>
  <si>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</si>
  <si>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</si>
  <si>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</si>
  <si>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</si>
  <si>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</si>
  <si>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</si>
  <si>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</si>
  <si>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</si>
  <si>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</si>
  <si>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</si>
  <si>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</si>
  <si>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</si>
  <si>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</si>
  <si>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</si>
  <si>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</si>
  <si>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</si>
  <si>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</si>
  <si>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</si>
  <si>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</si>
  <si>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</si>
  <si>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</si>
  <si>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</si>
  <si>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</si>
  <si>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</si>
  <si>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</si>
  <si>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</si>
  <si>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</si>
  <si>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</si>
  <si>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</si>
  <si>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</si>
  <si>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</si>
  <si>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</si>
  <si>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</si>
  <si>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</si>
  <si>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</si>
  <si>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</si>
  <si>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</si>
  <si>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</si>
  <si>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</si>
  <si>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</si>
  <si>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</si>
  <si>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</si>
  <si>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</si>
  <si>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</si>
  <si>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</si>
  <si>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</si>
  <si>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</si>
  <si>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</si>
  <si>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</si>
  <si>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</si>
  <si>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</si>
  <si>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</si>
  <si>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</si>
  <si>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</si>
  <si>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</si>
  <si>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</si>
  <si>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</si>
  <si>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</si>
  <si>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</si>
  <si>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</si>
  <si>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</si>
  <si>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</si>
  <si>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</si>
  <si>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</si>
  <si>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</si>
  <si>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</si>
  <si>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</si>
  <si>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</si>
  <si>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</si>
  <si>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</si>
  <si>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</si>
  <si>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</si>
  <si>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</si>
  <si>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</si>
  <si>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</si>
  <si>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</si>
  <si>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</si>
  <si>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</si>
  <si>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</si>
  <si>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</si>
  <si>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</si>
  <si>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</si>
  <si>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</si>
  <si>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</si>
  <si>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</si>
  <si>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</si>
  <si>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</si>
  <si>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</si>
  <si>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</si>
  <si>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</si>
  <si>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</si>
  <si>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</si>
  <si>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</si>
  <si>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</si>
  <si>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</si>
  <si>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</si>
  <si>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</si>
  <si>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</si>
  <si>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</si>
  <si>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</si>
  <si>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</si>
  <si>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</si>
  <si>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</si>
  <si>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</si>
  <si>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</si>
  <si>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</si>
  <si>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</si>
  <si>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</si>
  <si>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</si>
  <si>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</si>
  <si>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</si>
  <si>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</si>
  <si>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</si>
  <si>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</si>
  <si>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</si>
  <si>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</si>
  <si>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</si>
  <si>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</si>
  <si>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</si>
  <si>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</si>
  <si>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</si>
  <si>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</si>
  <si>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</si>
  <si>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</si>
  <si>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</si>
  <si>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</si>
  <si>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</si>
  <si>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</si>
  <si>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</si>
  <si>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</si>
  <si>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</si>
  <si>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</si>
  <si>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</si>
  <si>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</si>
  <si>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</si>
  <si>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</si>
  <si>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</si>
  <si>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</si>
  <si>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</si>
  <si>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</si>
  <si>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</si>
  <si>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</si>
  <si>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</si>
  <si>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</si>
  <si>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</si>
  <si>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</si>
  <si>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</si>
  <si>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</si>
  <si>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</si>
  <si>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</si>
  <si>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</si>
  <si>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</si>
  <si>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</si>
  <si>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</si>
  <si>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</si>
  <si>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</si>
  <si>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</si>
  <si>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</si>
  <si>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</si>
  <si>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</si>
  <si>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</si>
  <si>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</si>
  <si>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</si>
  <si>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</si>
  <si>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</si>
  <si>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</si>
  <si>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</si>
  <si>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</si>
  <si>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</si>
  <si>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</si>
  <si>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</si>
  <si>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</si>
  <si>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</si>
  <si>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</si>
  <si>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</si>
  <si>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</si>
  <si>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</si>
  <si>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</si>
  <si>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</si>
  <si>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</si>
  <si>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</si>
  <si>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</si>
  <si>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</si>
  <si>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</si>
  <si>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</si>
  <si>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</si>
  <si>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</si>
  <si>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</si>
  <si>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</si>
  <si>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</si>
  <si>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</si>
  <si>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</si>
  <si>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</si>
  <si>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</si>
  <si>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</si>
  <si>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</si>
  <si>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</si>
  <si>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</si>
  <si>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</si>
  <si>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</si>
  <si>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</si>
  <si>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</si>
  <si>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</si>
  <si>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</si>
  <si>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</si>
  <si>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</si>
  <si>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</si>
  <si>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</si>
  <si>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</si>
  <si>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</si>
  <si>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</si>
  <si>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</si>
  <si>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</si>
  <si>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</si>
  <si>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</si>
  <si>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</si>
  <si>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</si>
  <si>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</si>
  <si>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</si>
  <si>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</si>
  <si>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</si>
  <si>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</si>
  <si>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</si>
  <si>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</si>
  <si>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</si>
  <si>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</si>
  <si>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</si>
  <si>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</si>
  <si>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</si>
  <si>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</si>
  <si>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</si>
  <si>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</si>
  <si>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</si>
  <si>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</si>
  <si>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</si>
  <si>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</si>
  <si>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</si>
  <si>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</si>
  <si>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</si>
  <si>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</si>
  <si>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</si>
  <si>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</si>
  <si>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</si>
  <si>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</si>
  <si>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</si>
  <si>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</si>
  <si>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</si>
  <si>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</si>
  <si>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</si>
  <si>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</si>
  <si>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</si>
  <si>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</si>
  <si>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</si>
  <si>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</si>
  <si>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</si>
  <si>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</si>
  <si>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</si>
  <si>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</si>
  <si>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</si>
  <si>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</si>
  <si>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</si>
  <si>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</si>
  <si>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</si>
  <si>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</si>
  <si>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</si>
  <si>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</si>
  <si>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</si>
  <si>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</si>
  <si>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</si>
  <si>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</si>
  <si>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</si>
  <si>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</si>
  <si>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</si>
  <si>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</si>
  <si>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</si>
  <si>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</si>
  <si>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</si>
  <si>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</si>
  <si>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</si>
  <si>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</si>
  <si>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</si>
  <si>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</si>
  <si>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</si>
  <si>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</si>
  <si>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</si>
  <si>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</si>
  <si>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</si>
  <si>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</si>
  <si>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</si>
  <si>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</si>
  <si>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</si>
  <si>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</si>
  <si>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</si>
  <si>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</si>
  <si>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</si>
  <si>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</si>
  <si>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</si>
  <si>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</si>
  <si>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</si>
  <si>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</si>
  <si>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</si>
  <si>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</si>
  <si>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</si>
  <si>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</si>
  <si>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</si>
  <si>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</si>
  <si>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</si>
  <si>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</si>
  <si>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</si>
  <si>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</si>
  <si>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</si>
  <si>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</si>
  <si>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</si>
  <si>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</si>
  <si>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</si>
  <si>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</si>
  <si>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</si>
  <si>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</si>
  <si>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</si>
  <si>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</si>
  <si>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</si>
  <si>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</si>
  <si>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</si>
  <si>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</si>
  <si>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</si>
  <si>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</si>
  <si>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</si>
  <si>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</si>
  <si>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</si>
  <si>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</si>
  <si>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</si>
  <si>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</si>
  <si>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</si>
  <si>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</si>
  <si>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</si>
  <si>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</si>
  <si>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</si>
  <si>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</si>
  <si>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</si>
  <si>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</si>
  <si>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</si>
  <si>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</si>
  <si>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</si>
  <si>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</si>
  <si>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</si>
  <si>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</si>
  <si>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</si>
  <si>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</si>
  <si>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</si>
  <si>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</si>
  <si>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</si>
  <si>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</si>
  <si>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</si>
  <si>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</si>
  <si>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</si>
  <si>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</si>
  <si>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</si>
  <si>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</si>
  <si>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</si>
  <si>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</si>
  <si>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</si>
  <si>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</si>
  <si>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</si>
  <si>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</si>
  <si>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</si>
  <si>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</si>
  <si>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</si>
  <si>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</si>
  <si>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</si>
  <si>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</si>
  <si>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</si>
  <si>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</si>
  <si>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</si>
  <si>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</si>
  <si>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</si>
  <si>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</si>
  <si>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</si>
  <si>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</si>
  <si>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</si>
  <si>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</si>
  <si>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</si>
  <si>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</si>
  <si>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</si>
  <si>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</si>
  <si>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</si>
  <si>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</si>
  <si>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</si>
  <si>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</si>
  <si>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</si>
  <si>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</si>
  <si>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</si>
  <si>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</si>
  <si>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</si>
  <si>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</si>
  <si>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</si>
  <si>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</si>
  <si>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</si>
  <si>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</si>
  <si>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</si>
  <si>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</si>
  <si>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</si>
  <si>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</si>
  <si>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</si>
  <si>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</si>
  <si>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</si>
  <si>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</si>
  <si>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</si>
  <si>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</si>
  <si>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</si>
  <si>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</si>
  <si>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</si>
  <si>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</si>
  <si>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</si>
  <si>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</si>
  <si>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</si>
  <si>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</si>
  <si>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</si>
  <si>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</si>
  <si>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</si>
  <si>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</si>
  <si>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</si>
  <si>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</si>
  <si>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</si>
  <si>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</si>
  <si>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</si>
  <si>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</si>
  <si>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</si>
  <si>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</si>
  <si>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</si>
  <si>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</si>
  <si>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</si>
  <si>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</si>
  <si>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</si>
  <si>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</si>
  <si>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</si>
  <si>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</si>
  <si>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</si>
  <si>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</si>
  <si>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</si>
  <si>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</si>
  <si>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</si>
  <si>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</si>
  <si>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</si>
  <si>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</si>
  <si>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</si>
  <si>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</si>
  <si>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</si>
  <si>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</si>
  <si>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</si>
  <si>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</si>
  <si>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</si>
  <si>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</si>
  <si>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</si>
  <si>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</si>
  <si>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</si>
  <si>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</si>
  <si>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</si>
  <si>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</si>
  <si>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</si>
  <si>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</si>
  <si>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</si>
  <si>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</si>
  <si>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</si>
  <si>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</si>
  <si>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</si>
  <si>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</si>
  <si>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</si>
  <si>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</si>
  <si>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</si>
  <si>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</si>
  <si>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</si>
  <si>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</si>
  <si>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</si>
  <si>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</si>
  <si>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</si>
  <si>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</si>
  <si>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</si>
  <si>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</si>
  <si>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</si>
  <si>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</si>
  <si>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</si>
  <si>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</si>
  <si>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</si>
  <si>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</si>
  <si>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</si>
  <si>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</si>
  <si>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</si>
  <si>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</si>
  <si>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</si>
  <si>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</si>
  <si>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</si>
  <si>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</si>
  <si>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</si>
  <si>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</si>
  <si>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</si>
  <si>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</si>
  <si>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</si>
  <si>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</si>
  <si>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</si>
  <si>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</si>
  <si>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</si>
  <si>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</si>
  <si>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</si>
  <si>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</si>
  <si>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</si>
  <si>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</si>
  <si>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</si>
  <si>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</si>
  <si>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</si>
  <si>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</si>
  <si>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</si>
  <si>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</si>
  <si>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</si>
  <si>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</si>
  <si>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</si>
  <si>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</si>
  <si>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</si>
  <si>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</si>
  <si>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</si>
  <si>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</si>
  <si>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</si>
  <si>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</si>
  <si>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</si>
  <si>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</si>
  <si>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</si>
  <si>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</si>
  <si>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</si>
  <si>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</si>
  <si>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</si>
  <si>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</si>
  <si>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</si>
  <si>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</si>
  <si>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</si>
  <si>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</si>
  <si>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</si>
  <si>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</si>
  <si>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</si>
  <si>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</si>
  <si>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</si>
  <si>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</si>
  <si>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</si>
  <si>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</si>
  <si>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</si>
  <si>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</si>
  <si>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</si>
  <si>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</si>
  <si>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</si>
  <si>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</si>
  <si>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</si>
  <si>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</si>
  <si>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</si>
  <si>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</si>
  <si>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</si>
  <si>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</si>
  <si>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</si>
  <si>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</si>
  <si>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</si>
  <si>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</si>
  <si>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</si>
  <si>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</si>
  <si>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</si>
  <si>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</si>
  <si>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</si>
  <si>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</si>
  <si>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</si>
  <si>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</si>
  <si>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</si>
  <si>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</si>
  <si>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</si>
  <si>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</si>
  <si>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</si>
  <si>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</si>
  <si>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</si>
  <si>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</si>
  <si>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</si>
  <si>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</si>
  <si>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</si>
  <si>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</si>
  <si>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</si>
  <si>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</si>
  <si>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</si>
  <si>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</si>
  <si>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</si>
  <si>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</si>
  <si>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</si>
  <si>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</si>
  <si>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</si>
  <si>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</si>
  <si>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</si>
  <si>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</si>
  <si>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</si>
  <si>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</si>
  <si>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</si>
  <si>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</si>
  <si>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</si>
  <si>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</si>
  <si>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</si>
  <si>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</si>
  <si>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</si>
  <si>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</si>
  <si>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</si>
  <si>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</si>
  <si>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</si>
  <si>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</si>
  <si>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</si>
  <si>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</si>
  <si>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</si>
  <si>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</si>
  <si>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</si>
  <si>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</si>
  <si>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</si>
  <si>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</si>
  <si>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</si>
  <si>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</si>
  <si>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</si>
  <si>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</si>
  <si>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</si>
  <si>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</si>
  <si>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</si>
  <si>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</si>
  <si>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</si>
  <si>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</si>
  <si>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</si>
  <si>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</si>
  <si>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</si>
  <si>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</si>
  <si>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</si>
  <si>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</si>
  <si>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</si>
  <si>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</si>
  <si>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</si>
  <si>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</si>
  <si>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</si>
  <si>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</si>
  <si>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</si>
  <si>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</si>
  <si>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</si>
  <si>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</si>
  <si>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</si>
  <si>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</si>
  <si>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</si>
  <si>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</si>
  <si>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</si>
  <si>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</si>
  <si>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</si>
  <si>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</si>
  <si>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</si>
  <si>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</si>
  <si>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</si>
  <si>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</si>
  <si>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</si>
  <si>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</si>
  <si>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</si>
  <si>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</si>
  <si>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</si>
  <si>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</si>
  <si>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</si>
  <si>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</si>
  <si>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</si>
  <si>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</si>
  <si>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</si>
  <si>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</si>
  <si>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</si>
  <si>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</si>
  <si>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</si>
  <si>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</si>
  <si>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</si>
  <si>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</si>
  <si>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</si>
  <si>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</si>
  <si>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</si>
  <si>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</si>
  <si>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</si>
  <si>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</si>
  <si>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</si>
  <si>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</si>
  <si>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</si>
  <si>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</si>
  <si>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</si>
  <si>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</si>
  <si>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</si>
  <si>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</si>
  <si>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</si>
  <si>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</si>
  <si>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</si>
  <si>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</si>
  <si>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</si>
  <si>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</si>
  <si>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</si>
  <si>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</si>
  <si>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</si>
  <si>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</si>
  <si>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</si>
  <si>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</si>
  <si>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</si>
  <si>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</si>
  <si>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</si>
  <si>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</si>
  <si>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</si>
  <si>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</si>
  <si>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</si>
  <si>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</si>
  <si>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</si>
  <si>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</si>
  <si>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</si>
  <si>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</si>
  <si>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</si>
  <si>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</si>
  <si>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</si>
  <si>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</si>
  <si>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</si>
  <si>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</si>
  <si>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</si>
  <si>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</si>
  <si>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</si>
  <si>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</si>
  <si>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</si>
  <si>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</si>
  <si>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</si>
  <si>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</si>
  <si>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</si>
  <si>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</si>
  <si>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</si>
  <si>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</si>
  <si>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</si>
  <si>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</si>
  <si>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</si>
  <si>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</si>
  <si>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</si>
  <si>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</si>
  <si>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</si>
  <si>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</si>
  <si>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</si>
  <si>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</si>
  <si>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</si>
  <si>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</si>
  <si>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</si>
  <si>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</si>
  <si>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</si>
  <si>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</si>
  <si>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</si>
  <si>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</si>
  <si>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</si>
  <si>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</si>
  <si>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</si>
  <si>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</si>
  <si>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</si>
  <si>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</si>
  <si>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</si>
  <si>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</si>
  <si>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</si>
  <si>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</si>
  <si>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</si>
  <si>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</si>
  <si>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</si>
  <si>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</si>
  <si>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</si>
  <si>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</si>
  <si>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</si>
  <si>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</si>
  <si>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</si>
  <si>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</si>
  <si>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</si>
  <si>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</si>
  <si>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</si>
  <si>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</si>
  <si>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</si>
  <si>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</si>
  <si>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</si>
  <si>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</si>
  <si>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</si>
  <si>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</si>
  <si>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</si>
  <si>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</si>
  <si>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</si>
  <si>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</si>
  <si>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</si>
  <si>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</si>
  <si>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</si>
  <si>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</si>
  <si>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</si>
  <si>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</si>
  <si>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</si>
  <si>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</si>
  <si>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</si>
  <si>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</si>
  <si>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</si>
  <si>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</si>
  <si>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</si>
  <si>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</si>
  <si>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</si>
  <si>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</si>
  <si>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</si>
  <si>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</si>
  <si>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</si>
  <si>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</si>
  <si>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</si>
  <si>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</si>
  <si>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</si>
  <si>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</si>
  <si>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</si>
  <si>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</si>
  <si>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</si>
  <si>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</si>
  <si>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</si>
  <si>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</si>
  <si>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</si>
  <si>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</si>
  <si>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</si>
  <si>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</si>
  <si>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</si>
  <si>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</si>
  <si>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</si>
  <si>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</si>
  <si>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</si>
  <si>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</si>
  <si>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</si>
  <si>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</si>
  <si>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</si>
  <si>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</si>
  <si>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</si>
  <si>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</si>
  <si>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</si>
  <si>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</si>
  <si>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</si>
  <si>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</si>
  <si>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</si>
  <si>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</si>
  <si>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</si>
  <si>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</si>
  <si>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</si>
  <si>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</si>
  <si>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</si>
  <si>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</si>
  <si>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</si>
  <si>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</si>
  <si>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</si>
  <si>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</si>
  <si>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</si>
  <si>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</si>
  <si>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</si>
  <si>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</si>
  <si>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</si>
  <si>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</si>
  <si>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</si>
  <si>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</si>
  <si>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</si>
  <si>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</si>
  <si>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</si>
  <si>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</si>
  <si>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</si>
  <si>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</si>
  <si>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</si>
  <si>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</si>
  <si>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</si>
  <si>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</si>
  <si>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</si>
  <si>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</si>
  <si>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</si>
  <si>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</si>
  <si>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</si>
  <si>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</si>
  <si>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</si>
  <si>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</si>
  <si>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</si>
  <si>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</si>
  <si>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</si>
  <si>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</si>
  <si>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</si>
  <si>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</si>
  <si>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</si>
  <si>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</si>
  <si>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</si>
  <si>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</si>
  <si>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</si>
  <si>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</si>
  <si>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</si>
  <si>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</si>
  <si>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</si>
  <si>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</si>
  <si>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</si>
  <si>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</si>
  <si>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</si>
  <si>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</si>
  <si>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</si>
  <si>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</si>
  <si>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</si>
  <si>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</si>
  <si>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</si>
  <si>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</si>
  <si>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</si>
  <si>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</si>
  <si>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</si>
  <si>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</si>
  <si>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</si>
  <si>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</si>
  <si>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</si>
  <si>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</si>
  <si>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</si>
  <si>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</si>
  <si>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</si>
  <si>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</si>
  <si>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</si>
  <si>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</si>
  <si>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</si>
  <si>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</si>
  <si>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</si>
  <si>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</si>
  <si>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</si>
  <si>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</si>
  <si>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</si>
  <si>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</si>
  <si>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</si>
  <si>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</si>
  <si>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</si>
  <si>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</si>
  <si>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</si>
  <si>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</si>
  <si>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</si>
  <si>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</si>
  <si>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</si>
  <si>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</si>
  <si>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</si>
  <si>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</si>
  <si>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</si>
  <si>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</si>
  <si>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</si>
  <si>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</si>
  <si>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</si>
  <si>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</si>
  <si>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</si>
  <si>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</si>
  <si>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</si>
  <si>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</si>
  <si>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</si>
  <si>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</si>
  <si>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</si>
  <si>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</si>
  <si>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</si>
  <si>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</si>
  <si>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</si>
  <si>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</si>
  <si>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</si>
  <si>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</si>
  <si>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</si>
  <si>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</si>
  <si>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</si>
  <si>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</si>
  <si>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</si>
  <si>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</si>
  <si>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</si>
  <si>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</si>
  <si>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</si>
  <si>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</si>
  <si>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</si>
  <si>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</si>
  <si>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</si>
  <si>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</si>
  <si>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</si>
  <si>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</si>
  <si>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</si>
  <si>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</si>
  <si>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</si>
  <si>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</si>
  <si>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</si>
  <si>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</si>
  <si>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</si>
  <si>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</si>
  <si>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</si>
  <si>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</si>
  <si>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</si>
  <si>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</si>
  <si>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</si>
  <si>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</si>
  <si>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</si>
  <si>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</si>
  <si>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</si>
  <si>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</si>
  <si>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</si>
  <si>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</si>
  <si>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</si>
  <si>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</si>
  <si>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</si>
  <si>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</si>
  <si>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</si>
  <si>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</si>
  <si>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</si>
  <si>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</si>
  <si>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</si>
  <si>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</si>
  <si>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</si>
  <si>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</si>
  <si>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</si>
  <si>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</si>
  <si>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</si>
  <si>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</si>
  <si>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</si>
  <si>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</si>
  <si>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</si>
  <si>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</si>
  <si>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</si>
  <si>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</si>
  <si>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</si>
  <si>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</si>
  <si>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</si>
  <si>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</si>
  <si>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</si>
  <si>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</si>
  <si>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</si>
  <si>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</si>
  <si>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</si>
  <si>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</si>
  <si>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</si>
  <si>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</si>
  <si>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</si>
  <si>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</si>
  <si>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</si>
  <si>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</si>
  <si>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</si>
  <si>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</si>
  <si>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</si>
  <si>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</si>
  <si>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</si>
  <si>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</si>
  <si>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</si>
  <si>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</si>
  <si>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</si>
  <si>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</si>
  <si>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</si>
  <si>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</si>
  <si>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</si>
  <si>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</si>
  <si>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</si>
  <si>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</si>
  <si>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</si>
  <si>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</si>
  <si>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</si>
  <si>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</si>
  <si>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</si>
  <si>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</si>
  <si>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</si>
  <si>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</si>
  <si>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</si>
  <si>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</si>
  <si>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</si>
  <si>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</si>
  <si>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</si>
  <si>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</si>
  <si>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</si>
  <si>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</si>
  <si>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</si>
  <si>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</si>
  <si>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</si>
  <si>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</si>
  <si>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</si>
  <si>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</si>
  <si>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</si>
  <si>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</si>
  <si>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</si>
  <si>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</si>
  <si>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</si>
  <si>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</si>
  <si>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</si>
  <si>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</si>
  <si>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</si>
  <si>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</si>
  <si>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</si>
  <si>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</si>
  <si>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</si>
  <si>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</si>
  <si>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</si>
  <si>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</si>
  <si>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</si>
  <si>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</si>
  <si>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</si>
  <si>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</si>
  <si>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</si>
  <si>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</si>
  <si>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</si>
  <si>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</si>
  <si>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</si>
  <si>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</si>
  <si>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</si>
  <si>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</si>
  <si>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</si>
  <si>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</si>
  <si>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</si>
  <si>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</si>
  <si>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</si>
  <si>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</si>
  <si>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</si>
  <si>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</si>
  <si>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</si>
  <si>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</si>
  <si>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</si>
  <si>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</si>
  <si>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</si>
  <si>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</si>
  <si>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</si>
  <si>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</si>
  <si>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</si>
  <si>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</si>
  <si>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</si>
  <si>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</si>
  <si>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</si>
  <si>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</si>
  <si>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</si>
  <si>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</si>
  <si>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</si>
  <si>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</si>
  <si>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</si>
  <si>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</si>
  <si>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</si>
  <si>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</si>
  <si>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</si>
  <si>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</si>
  <si>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</si>
  <si>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</si>
  <si>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</si>
  <si>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</si>
  <si>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</si>
  <si>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</si>
  <si>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</si>
  <si>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</si>
  <si>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</si>
  <si>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</si>
  <si>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</si>
  <si>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</si>
  <si>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</si>
  <si>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</si>
  <si>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</si>
  <si>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</si>
  <si>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</si>
  <si>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</si>
  <si>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</si>
  <si>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</si>
  <si>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</si>
  <si>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</si>
  <si>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</si>
  <si>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</si>
  <si>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</si>
  <si>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</si>
  <si>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</si>
  <si>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</si>
  <si>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</si>
  <si>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</si>
  <si>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</si>
  <si>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</si>
  <si>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</si>
  <si>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</si>
  <si>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</si>
  <si>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</si>
  <si>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</si>
  <si>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</si>
  <si>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</si>
  <si>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</si>
  <si>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</si>
  <si>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</si>
  <si>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</si>
  <si>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</si>
  <si>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</si>
  <si>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</si>
  <si>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</si>
  <si>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</si>
  <si>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</si>
  <si>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</si>
  <si>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</si>
  <si>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</si>
  <si>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</si>
  <si>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</si>
  <si>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</si>
  <si>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</si>
  <si>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</si>
  <si>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</si>
  <si>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</si>
  <si>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</si>
  <si>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</si>
  <si>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</si>
  <si>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</si>
  <si>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</si>
  <si>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</si>
  <si>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</si>
  <si>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</si>
  <si>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</si>
  <si>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</si>
  <si>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</si>
  <si>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</si>
  <si>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</si>
  <si>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</si>
  <si>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</si>
  <si>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</si>
  <si>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</si>
  <si>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</si>
  <si>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</si>
  <si>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</si>
  <si>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</si>
  <si>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</si>
  <si>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</si>
  <si>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</si>
  <si>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</si>
  <si>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</si>
  <si>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</si>
  <si>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</si>
  <si>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</si>
  <si>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</si>
  <si>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</si>
  <si>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</si>
  <si>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</si>
  <si>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</si>
  <si>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</si>
  <si>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</si>
  <si>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</si>
  <si>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</si>
  <si>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</si>
  <si>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</si>
  <si>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</si>
  <si>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</si>
  <si>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</si>
  <si>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</si>
  <si>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</si>
  <si>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</si>
  <si>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</si>
  <si>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</si>
  <si>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</si>
  <si>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</si>
  <si>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</si>
  <si>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</si>
  <si>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</si>
  <si>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</si>
  <si>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</si>
  <si>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</si>
  <si>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</si>
  <si>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</si>
  <si>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</si>
  <si>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</si>
  <si>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</si>
  <si>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</si>
  <si>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</si>
  <si>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</si>
  <si>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</si>
  <si>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</si>
  <si>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</si>
  <si>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</si>
  <si>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</si>
  <si>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</si>
  <si>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</si>
  <si>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</si>
  <si>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</si>
  <si>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</si>
  <si>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</si>
  <si>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</si>
  <si>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</si>
  <si>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</si>
  <si>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</si>
  <si>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</si>
  <si>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</si>
  <si>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</si>
  <si>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</si>
  <si>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</si>
  <si>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</si>
  <si>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</si>
  <si>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</si>
  <si>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</si>
  <si>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</si>
  <si>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</si>
  <si>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</si>
  <si>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</si>
  <si>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</si>
  <si>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</si>
  <si>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</si>
  <si>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</si>
  <si>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</si>
  <si>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</si>
  <si>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</si>
  <si>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</si>
  <si>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</si>
  <si>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</si>
  <si>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</si>
  <si>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</si>
  <si>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</si>
  <si>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</si>
  <si>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</si>
  <si>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</si>
  <si>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</si>
  <si>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</si>
  <si>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</si>
  <si>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</si>
  <si>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</si>
  <si>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</si>
  <si>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</si>
  <si>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</si>
  <si>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</si>
  <si>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</si>
  <si>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</si>
  <si>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</si>
  <si>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</si>
  <si>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</si>
  <si>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</si>
  <si>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</si>
  <si>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</si>
  <si>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</si>
  <si>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</si>
  <si>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</si>
  <si>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</si>
  <si>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</si>
  <si>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</si>
  <si>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</si>
  <si>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</si>
  <si>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</si>
  <si>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</si>
  <si>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</si>
  <si>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</si>
  <si>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</si>
  <si>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</si>
  <si>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</si>
  <si>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</si>
  <si>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</si>
  <si>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</si>
  <si>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</si>
  <si>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</si>
  <si>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</si>
  <si>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</si>
  <si>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</si>
  <si>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</si>
  <si>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</si>
  <si>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</si>
  <si>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</si>
  <si>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</si>
  <si>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</si>
  <si>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</si>
  <si>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</si>
  <si>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</si>
  <si>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</si>
  <si>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</si>
  <si>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</si>
  <si>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</si>
  <si>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</si>
  <si>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</si>
  <si>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</si>
  <si>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</si>
  <si>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</si>
  <si>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</si>
  <si>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</si>
  <si>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</si>
  <si>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</si>
  <si>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</si>
  <si>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</si>
  <si>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</si>
  <si>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</si>
  <si>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</si>
  <si>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</si>
  <si>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</si>
  <si>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</si>
  <si>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</si>
  <si>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</si>
  <si>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</si>
  <si>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</si>
  <si>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</si>
  <si>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</si>
  <si>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</si>
  <si>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</si>
  <si>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</si>
  <si>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</si>
  <si>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</si>
  <si>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</si>
  <si>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</si>
  <si>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</si>
  <si>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</si>
  <si>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</si>
  <si>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</si>
  <si>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</si>
  <si>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</si>
  <si>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</si>
  <si>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</si>
  <si>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</si>
  <si>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</si>
  <si>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</si>
  <si>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</si>
  <si>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</si>
  <si>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</si>
  <si>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</si>
  <si>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</si>
  <si>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</si>
  <si>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</si>
  <si>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</si>
  <si>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</si>
  <si>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</si>
  <si>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</si>
  <si>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</si>
  <si>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</si>
  <si>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</si>
  <si>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</si>
  <si>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</si>
  <si>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</si>
  <si>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</si>
  <si>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</si>
  <si>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</si>
  <si>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</si>
  <si>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</si>
  <si>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</si>
  <si>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</si>
  <si>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</si>
  <si>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</si>
  <si>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</si>
  <si>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</si>
  <si>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</si>
  <si>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</si>
  <si>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</si>
  <si>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</si>
  <si>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</si>
  <si>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</si>
  <si>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</si>
  <si>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</si>
  <si>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</si>
  <si>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</si>
  <si>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</si>
  <si>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</si>
  <si>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</si>
  <si>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</si>
  <si>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</si>
  <si>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</si>
  <si>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</si>
  <si>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</si>
  <si>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</si>
  <si>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</si>
  <si>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</si>
  <si>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</si>
  <si>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</si>
  <si>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</si>
  <si>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</si>
  <si>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</si>
  <si>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</si>
  <si>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</si>
  <si>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</si>
  <si>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</si>
  <si>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</si>
  <si>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</si>
  <si>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</si>
  <si>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</si>
  <si>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</si>
  <si>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</si>
  <si>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</si>
  <si>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</si>
  <si>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</si>
  <si>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</si>
  <si>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</si>
  <si>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</si>
  <si>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</si>
  <si>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</si>
  <si>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</si>
  <si>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</si>
  <si>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</si>
  <si>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</si>
  <si>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</si>
  <si>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</si>
  <si>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</si>
  <si>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</si>
  <si>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</si>
  <si>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</si>
  <si>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</si>
  <si>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</si>
  <si>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</si>
  <si>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</si>
  <si>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</si>
  <si>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</si>
  <si>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</si>
  <si>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</si>
  <si>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</si>
  <si>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</si>
  <si>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</si>
  <si>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</si>
  <si>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</si>
  <si>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</si>
  <si>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</si>
  <si>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</si>
  <si>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</si>
  <si>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</si>
  <si>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</si>
  <si>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</si>
  <si>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</si>
  <si>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</si>
  <si>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</si>
  <si>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</si>
  <si>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</si>
  <si>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</si>
  <si>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</si>
  <si>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</si>
  <si>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</si>
  <si>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</si>
  <si>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</si>
  <si>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</si>
  <si>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</si>
  <si>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</si>
  <si>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</si>
  <si>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</si>
  <si>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</si>
  <si>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</si>
  <si>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</si>
  <si>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</si>
  <si>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</si>
  <si>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</si>
  <si>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</si>
  <si>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</si>
  <si>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</si>
  <si>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</si>
  <si>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</si>
  <si>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</si>
  <si>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</si>
  <si>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</si>
  <si>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</si>
  <si>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</si>
  <si>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</si>
  <si>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</si>
  <si>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</si>
  <si>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</si>
  <si>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</si>
  <si>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</si>
  <si>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</si>
  <si>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</si>
  <si>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</si>
  <si>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</si>
  <si>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</si>
  <si>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</si>
  <si>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</si>
  <si>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</si>
  <si>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</si>
  <si>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</si>
  <si>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</si>
  <si>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</si>
  <si>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</si>
  <si>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</si>
  <si>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</si>
  <si>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</si>
  <si>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</si>
  <si>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</si>
  <si>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</si>
  <si>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</si>
  <si>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</si>
  <si>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</si>
  <si>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</si>
  <si>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</si>
  <si>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</si>
  <si>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</si>
  <si>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</si>
  <si>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</si>
  <si>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</si>
  <si>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</si>
  <si>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</si>
  <si>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</si>
  <si>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</si>
  <si>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</si>
  <si>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</si>
  <si>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</si>
  <si>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</si>
  <si>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</si>
  <si>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</si>
  <si>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</si>
  <si>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</si>
  <si>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</si>
  <si>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</si>
  <si>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</si>
  <si>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</si>
  <si>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</si>
  <si>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</si>
  <si>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</si>
  <si>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</si>
  <si>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</si>
  <si>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</si>
  <si>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</si>
  <si>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</si>
  <si>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</si>
  <si>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</si>
  <si>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</si>
  <si>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</si>
  <si>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</si>
  <si>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</si>
  <si>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</si>
  <si>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</si>
  <si>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</si>
  <si>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</si>
  <si>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</si>
  <si>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</si>
  <si>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</si>
  <si>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</si>
  <si>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</si>
  <si>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</si>
  <si>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</si>
  <si>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</si>
  <si>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</si>
  <si>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</si>
  <si>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</si>
  <si>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</si>
  <si>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</si>
  <si>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</si>
  <si>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</si>
  <si>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</si>
  <si>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</si>
  <si>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</si>
  <si>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</si>
  <si>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</si>
  <si>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</si>
  <si>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</si>
  <si>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</si>
  <si>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</si>
  <si>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</si>
  <si>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</si>
  <si>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</si>
  <si>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</si>
  <si>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</si>
  <si>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</si>
  <si>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</si>
  <si>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</si>
  <si>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</si>
  <si>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</si>
  <si>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</si>
  <si>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</si>
  <si>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</si>
  <si>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</si>
  <si>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</si>
  <si>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</si>
  <si>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</si>
  <si>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</si>
  <si>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</si>
  <si>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</si>
  <si>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</si>
  <si>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</si>
  <si>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</si>
  <si>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</si>
  <si>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</si>
  <si>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</si>
  <si>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</si>
  <si>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</si>
  <si>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</si>
  <si>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</si>
  <si>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</si>
  <si>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</si>
  <si>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</si>
  <si>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</si>
  <si>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</si>
  <si>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</si>
  <si>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</si>
  <si>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</si>
  <si>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</si>
  <si>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</si>
  <si>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</si>
  <si>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</si>
  <si>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</si>
  <si>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</si>
  <si>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</si>
  <si>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</si>
  <si>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</si>
  <si>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</si>
  <si>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</si>
  <si>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</si>
  <si>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</si>
  <si>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</si>
  <si>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</si>
  <si>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</si>
  <si>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</si>
  <si>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</si>
  <si>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</si>
  <si>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</si>
  <si>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</si>
  <si>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</si>
  <si>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</si>
  <si>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</si>
  <si>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</si>
  <si>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</si>
  <si>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</si>
  <si>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</si>
  <si>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</si>
  <si>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</si>
  <si>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</si>
  <si>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</si>
  <si>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</si>
  <si>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</si>
  <si>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</si>
  <si>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</si>
  <si>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</si>
  <si>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</si>
  <si>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</si>
  <si>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</si>
  <si>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</si>
  <si>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</si>
  <si>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</si>
  <si>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</si>
  <si>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</si>
  <si>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</si>
  <si>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</si>
  <si>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</si>
  <si>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</si>
  <si>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</si>
  <si>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</si>
  <si>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</si>
  <si>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</si>
  <si>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</si>
  <si>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</si>
  <si>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</si>
  <si>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</si>
  <si>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</si>
  <si>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</si>
  <si>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</si>
  <si>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</si>
  <si>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</si>
  <si>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</si>
  <si>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</si>
  <si>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</si>
  <si>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</si>
  <si>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</si>
  <si>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</si>
  <si>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</si>
  <si>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</si>
  <si>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</si>
  <si>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</si>
  <si>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</si>
  <si>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</si>
  <si>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</si>
  <si>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</si>
  <si>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</si>
  <si>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</si>
  <si>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</si>
  <si>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</si>
  <si>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</si>
  <si>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</si>
  <si>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</si>
  <si>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</si>
  <si>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</si>
  <si>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</si>
  <si>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</si>
  <si>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</si>
  <si>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</si>
  <si>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</si>
  <si>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</si>
  <si>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</si>
  <si>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</si>
  <si>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</si>
  <si>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</si>
  <si>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</si>
  <si>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</si>
  <si>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</si>
  <si>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</si>
  <si>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</si>
  <si>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</si>
  <si>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</si>
  <si>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</si>
  <si>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</si>
  <si>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</si>
  <si>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</si>
  <si>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</si>
  <si>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</si>
  <si>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</si>
  <si>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</si>
  <si>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</si>
  <si>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</si>
  <si>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</si>
  <si>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</si>
  <si>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</si>
  <si>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</si>
  <si>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</si>
  <si>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</si>
  <si>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</si>
  <si>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</si>
  <si>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</si>
  <si>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</si>
  <si>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</si>
  <si>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</si>
  <si>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</si>
  <si>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</si>
  <si>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</si>
  <si>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</si>
  <si>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</si>
  <si>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</si>
  <si>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</si>
  <si>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</si>
  <si>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</si>
  <si>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</si>
  <si>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</si>
  <si>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</si>
  <si>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</si>
  <si>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</si>
  <si>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</si>
  <si>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</si>
  <si>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</si>
  <si>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</si>
  <si>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</si>
  <si>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</si>
  <si>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</si>
  <si>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</si>
  <si>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</si>
  <si>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</si>
  <si>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</si>
  <si>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</si>
  <si>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</si>
  <si>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</si>
  <si>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</si>
  <si>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</si>
  <si>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</si>
  <si>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</si>
  <si>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</si>
  <si>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</si>
  <si>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</si>
  <si>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</si>
  <si>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</si>
  <si>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</si>
  <si>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</si>
  <si>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</si>
  <si>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</si>
  <si>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</si>
  <si>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</si>
  <si>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</si>
  <si>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</si>
  <si>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</si>
  <si>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</si>
  <si>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</si>
  <si>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</si>
  <si>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</si>
  <si>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</si>
  <si>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</si>
  <si>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</si>
  <si>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</si>
  <si>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</si>
  <si>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</si>
  <si>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</si>
  <si>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</si>
  <si>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</si>
  <si>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</si>
  <si>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</si>
  <si>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</si>
  <si>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</si>
  <si>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</si>
  <si>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</si>
  <si>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</si>
  <si>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</si>
  <si>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</si>
  <si>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</si>
  <si>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</si>
  <si>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</si>
  <si>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</si>
  <si>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</si>
  <si>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</si>
  <si>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</si>
  <si>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</si>
  <si>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</si>
  <si>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</si>
  <si>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</si>
  <si>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</si>
  <si>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</si>
  <si>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</si>
  <si>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</si>
  <si>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</si>
  <si>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</si>
  <si>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</si>
  <si>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</si>
  <si>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</si>
  <si>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</si>
  <si>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</si>
  <si>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</si>
  <si>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</si>
  <si>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</si>
  <si>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</si>
  <si>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</si>
  <si>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</si>
  <si>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</si>
  <si>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</si>
  <si>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</si>
  <si>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</si>
  <si>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</si>
  <si>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</si>
  <si>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</si>
  <si>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</si>
  <si>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</si>
  <si>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</si>
  <si>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</si>
  <si>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</si>
  <si>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</si>
  <si>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</si>
  <si>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</si>
  <si>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</si>
  <si>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</si>
  <si>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</si>
  <si>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</si>
  <si>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</si>
  <si>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</si>
  <si>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</si>
  <si>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</si>
  <si>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</si>
  <si>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</si>
  <si>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</si>
  <si>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</si>
  <si>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</si>
  <si>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</si>
  <si>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</si>
  <si>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</si>
  <si>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</si>
  <si>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</si>
  <si>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</si>
  <si>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</si>
  <si>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</si>
  <si>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</si>
  <si>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</si>
  <si>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</si>
  <si>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</si>
  <si>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</si>
  <si>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</si>
  <si>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</si>
  <si>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</si>
  <si>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</si>
  <si>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</si>
  <si>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</si>
  <si>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</si>
  <si>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</si>
  <si>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</si>
  <si>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</si>
  <si>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</si>
  <si>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</si>
  <si>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</si>
  <si>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</si>
  <si>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</si>
  <si>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</si>
  <si>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</si>
  <si>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</si>
  <si>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</si>
  <si>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</si>
  <si>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</si>
  <si>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</si>
  <si>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</si>
  <si>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</si>
  <si>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</si>
  <si>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</si>
  <si>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</si>
  <si>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</si>
  <si>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</si>
  <si>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</si>
  <si>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</si>
  <si>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</si>
  <si>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</si>
  <si>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</si>
  <si>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</si>
  <si>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</si>
  <si>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</si>
  <si>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</si>
  <si>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</si>
  <si>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</si>
  <si>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</si>
  <si>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</si>
  <si>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</si>
  <si>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</si>
  <si>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</si>
  <si>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</si>
  <si>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</si>
  <si>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</si>
  <si>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</si>
  <si>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</si>
  <si>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</si>
  <si>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</si>
  <si>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</si>
  <si>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</si>
  <si>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</si>
  <si>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</si>
  <si>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</si>
  <si>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</si>
  <si>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</si>
  <si>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</si>
  <si>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</si>
  <si>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</si>
  <si>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</si>
  <si>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</si>
  <si>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</si>
  <si>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</si>
  <si>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</si>
  <si>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</si>
  <si>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</si>
  <si>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</si>
  <si>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</si>
  <si>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</si>
  <si>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</si>
  <si>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</si>
  <si>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</si>
  <si>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</si>
  <si>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</si>
  <si>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</si>
  <si>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</si>
  <si>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</si>
  <si>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</si>
  <si>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</si>
  <si>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</si>
  <si>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</si>
  <si>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</si>
  <si>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</si>
  <si>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</si>
  <si>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</si>
  <si>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</si>
  <si>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</si>
  <si>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</si>
  <si>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</si>
  <si>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</si>
  <si>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</si>
  <si>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</si>
  <si>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</si>
  <si>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</si>
  <si>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</si>
  <si>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</si>
  <si>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</si>
  <si>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</si>
  <si>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</si>
  <si>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</si>
  <si>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</si>
  <si>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</si>
  <si>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</si>
  <si>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</si>
  <si>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</si>
  <si>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</si>
  <si>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</si>
  <si>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</si>
  <si>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</si>
  <si>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</si>
  <si>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</si>
  <si>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</si>
  <si>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</si>
  <si>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</si>
  <si>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</si>
  <si>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</si>
  <si>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</si>
  <si>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</si>
  <si>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</si>
  <si>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</si>
  <si>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</si>
  <si>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</si>
  <si>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</si>
  <si>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</si>
  <si>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</si>
  <si>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</si>
  <si>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</si>
  <si>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</si>
  <si>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</si>
  <si>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</si>
  <si>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</si>
  <si>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</si>
  <si>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</si>
  <si>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</si>
  <si>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</si>
  <si>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</si>
  <si>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</si>
  <si>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</si>
  <si>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</si>
  <si>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</si>
  <si>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</si>
  <si>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</si>
  <si>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</si>
  <si>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</si>
  <si>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</si>
  <si>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</si>
  <si>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</si>
  <si>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</si>
  <si>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</si>
  <si>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</si>
  <si>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</si>
  <si>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</si>
  <si>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</si>
  <si>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</si>
  <si>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</si>
  <si>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</si>
  <si>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</si>
  <si>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</si>
  <si>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</si>
  <si>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</si>
  <si>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</si>
  <si>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</si>
  <si>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</si>
  <si>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</si>
  <si>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</si>
  <si>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</si>
  <si>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</si>
  <si>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</si>
  <si>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</si>
  <si>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</si>
  <si>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</si>
  <si>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</si>
  <si>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</si>
  <si>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</si>
  <si>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</si>
  <si>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</si>
  <si>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</si>
  <si>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</si>
  <si>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</si>
  <si>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</si>
  <si>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</si>
  <si>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</si>
  <si>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</si>
  <si>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</si>
  <si>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</si>
  <si>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</si>
  <si>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</si>
  <si>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</si>
  <si>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</si>
  <si>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</si>
  <si>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</si>
  <si>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</si>
  <si>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</si>
  <si>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</si>
  <si>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</si>
  <si>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</si>
  <si>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</si>
  <si>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</si>
  <si>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</si>
  <si>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</si>
  <si>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</si>
  <si>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</si>
  <si>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</si>
  <si>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</si>
  <si>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</si>
  <si>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</si>
  <si>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</si>
  <si>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</si>
  <si>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</si>
  <si>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</si>
  <si>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</si>
  <si>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</si>
  <si>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</si>
  <si>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</si>
  <si>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</si>
  <si>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</si>
  <si>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</si>
  <si>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</si>
  <si>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</si>
  <si>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</si>
  <si>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</si>
  <si>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</si>
  <si>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</si>
  <si>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</si>
  <si>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</si>
  <si>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</si>
  <si>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</si>
  <si>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</si>
  <si>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</si>
  <si>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</si>
  <si>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</si>
  <si>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</si>
  <si>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</si>
  <si>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</si>
  <si>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</si>
  <si>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</si>
  <si>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</si>
  <si>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</si>
  <si>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</si>
  <si>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</si>
  <si>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</si>
  <si>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</si>
  <si>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</si>
  <si>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</si>
  <si>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</si>
  <si>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</si>
  <si>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</si>
  <si>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</si>
  <si>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</si>
  <si>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</si>
  <si>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</si>
  <si>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</si>
  <si>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</si>
  <si>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</si>
  <si>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</si>
  <si>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</si>
  <si>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</si>
  <si>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</si>
  <si>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</si>
  <si>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</si>
  <si>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</si>
  <si>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</si>
  <si>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</si>
  <si>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</si>
  <si>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</si>
  <si>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</si>
  <si>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</si>
  <si>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</si>
  <si>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</si>
  <si>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</si>
  <si>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</si>
  <si>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</si>
  <si>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</si>
  <si>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</si>
  <si>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</si>
  <si>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</si>
  <si>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</si>
  <si>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</si>
  <si>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</si>
  <si>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</si>
  <si>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</si>
  <si>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</si>
  <si>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</si>
  <si>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</si>
  <si>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</si>
  <si>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</si>
  <si>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</si>
  <si>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</si>
  <si>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</si>
  <si>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</si>
  <si>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</si>
  <si>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</si>
  <si>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</si>
  <si>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</si>
  <si>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</si>
  <si>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</si>
  <si>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</si>
  <si>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</si>
  <si>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</si>
  <si>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</si>
  <si>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</si>
  <si>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</si>
  <si>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</si>
  <si>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</si>
  <si>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</si>
  <si>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</si>
  <si>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</si>
  <si>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</si>
  <si>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</si>
  <si>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</si>
  <si>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</si>
  <si>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</si>
  <si>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</si>
  <si>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</si>
  <si>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</si>
  <si>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</si>
  <si>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</si>
  <si>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</si>
  <si>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</si>
  <si>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</si>
  <si>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</si>
  <si>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</si>
  <si>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</si>
  <si>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</si>
  <si>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</si>
  <si>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</si>
  <si>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</si>
  <si>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</si>
  <si>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</si>
  <si>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</si>
  <si>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</si>
  <si>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</si>
  <si>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</si>
  <si>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</si>
  <si>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</si>
  <si>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</si>
  <si>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</si>
  <si>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</si>
  <si>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</si>
  <si>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</si>
  <si>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</si>
  <si>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</si>
  <si>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</si>
  <si>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</si>
  <si>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</si>
  <si>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</si>
  <si>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</si>
  <si>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</si>
  <si>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</si>
  <si>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</si>
  <si>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</si>
  <si>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</si>
  <si>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</si>
  <si>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</si>
  <si>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</si>
  <si>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</si>
  <si>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</si>
  <si>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</si>
  <si>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</si>
  <si>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</si>
  <si>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</si>
  <si>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</si>
  <si>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</si>
  <si>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</si>
  <si>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</si>
  <si>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</si>
  <si>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</si>
  <si>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</si>
  <si>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</si>
  <si>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</si>
  <si>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</si>
  <si>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</si>
  <si>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</si>
  <si>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</si>
  <si>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</si>
  <si>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</si>
  <si>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</si>
  <si>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</si>
  <si>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</si>
  <si>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</si>
  <si>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</si>
  <si>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</si>
  <si>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</si>
  <si>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</si>
  <si>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</si>
  <si>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</si>
  <si>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</si>
  <si>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</si>
  <si>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</si>
  <si>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</si>
  <si>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</si>
  <si>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</si>
  <si>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</si>
  <si>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</si>
  <si>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</si>
  <si>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</si>
  <si>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</si>
  <si>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</si>
  <si>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</si>
  <si>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</si>
  <si>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</si>
  <si>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</si>
  <si>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</si>
  <si>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</si>
  <si>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</si>
  <si>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</si>
  <si>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</si>
  <si>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</si>
  <si>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</si>
  <si>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</si>
  <si>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</si>
  <si>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</si>
  <si>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</si>
  <si>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</si>
  <si>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</si>
  <si>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</si>
  <si>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</si>
  <si>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</si>
  <si>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</si>
  <si>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</si>
  <si>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</si>
  <si>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</si>
  <si>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</si>
  <si>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</si>
  <si>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</si>
  <si>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</si>
  <si>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</si>
  <si>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</si>
  <si>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</si>
  <si>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</si>
  <si>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</si>
  <si>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</si>
  <si>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</si>
  <si>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</si>
  <si>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</si>
  <si>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</si>
  <si>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</si>
  <si>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</si>
  <si>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</si>
  <si>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</si>
  <si>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</si>
  <si>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</si>
  <si>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</si>
  <si>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</si>
  <si>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</si>
  <si>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</si>
  <si>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</si>
  <si>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</si>
  <si>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</si>
  <si>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</si>
  <si>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</si>
  <si>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</si>
  <si>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</si>
  <si>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</si>
  <si>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</si>
  <si>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</si>
  <si>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</si>
  <si>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</si>
  <si>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</si>
  <si>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</si>
  <si>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</si>
  <si>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</si>
  <si>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</si>
  <si>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</si>
  <si>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</si>
  <si>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</si>
  <si>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</si>
  <si>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</si>
  <si>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</si>
  <si>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</si>
  <si>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</si>
  <si>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</si>
  <si>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</si>
  <si>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</si>
  <si>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</si>
  <si>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</si>
  <si>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</si>
  <si>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</si>
  <si>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</si>
  <si>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</si>
  <si>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</si>
  <si>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</si>
  <si>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</si>
  <si>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</si>
  <si>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</si>
  <si>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</si>
  <si>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</si>
  <si>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</si>
  <si>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</si>
  <si>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</si>
  <si>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</si>
  <si>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</si>
  <si>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</si>
  <si>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</si>
  <si>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</si>
  <si>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</si>
  <si>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</si>
  <si>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</si>
  <si>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</si>
  <si>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</si>
  <si>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</si>
  <si>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</si>
  <si>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</si>
  <si>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</si>
  <si>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</si>
  <si>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</si>
  <si>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</si>
  <si>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</si>
  <si>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</si>
  <si>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</si>
  <si>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</si>
  <si>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</si>
  <si>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</si>
  <si>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</si>
  <si>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</si>
  <si>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</si>
  <si>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</si>
  <si>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</si>
  <si>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</si>
  <si>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</si>
  <si>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</si>
  <si>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</si>
  <si>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</si>
  <si>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</si>
  <si>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</si>
  <si>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</si>
  <si>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</si>
  <si>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</si>
  <si>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</si>
  <si>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</si>
  <si>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</si>
  <si>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</si>
  <si>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</si>
  <si>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</si>
  <si>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</si>
  <si>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</si>
  <si>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</si>
  <si>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</si>
  <si>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</si>
  <si>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</si>
  <si>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</si>
  <si>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</si>
  <si>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</si>
  <si>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</si>
  <si>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</si>
  <si>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</si>
  <si>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</si>
  <si>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</si>
  <si>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</si>
  <si>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</si>
  <si>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</si>
  <si>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</si>
  <si>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</si>
  <si>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</si>
  <si>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</si>
  <si>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</si>
  <si>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</si>
  <si>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</si>
  <si>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</si>
  <si>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</si>
  <si>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</si>
  <si>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</si>
  <si>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</si>
  <si>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</si>
  <si>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</si>
  <si>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</si>
  <si>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</si>
  <si>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</si>
  <si>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</si>
  <si>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</si>
  <si>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</si>
  <si>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</si>
  <si>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</si>
  <si>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</si>
  <si>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</si>
  <si>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</si>
  <si>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</si>
  <si>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</si>
  <si>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</si>
  <si>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</si>
  <si>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</si>
  <si>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</si>
  <si>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</si>
  <si>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</si>
  <si>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</si>
  <si>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</si>
  <si>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</si>
  <si>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</si>
  <si>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</si>
  <si>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</si>
  <si>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</si>
  <si>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</si>
  <si>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</si>
  <si>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</si>
  <si>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</si>
  <si>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</si>
  <si>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</si>
  <si>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</si>
  <si>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</si>
  <si>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</si>
  <si>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</si>
  <si>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</si>
  <si>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</si>
  <si>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</si>
  <si>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</si>
  <si>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</si>
  <si>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</si>
  <si>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</si>
  <si>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</si>
  <si>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</si>
  <si>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</si>
  <si>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</si>
  <si>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</si>
  <si>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</si>
  <si>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</si>
  <si>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</si>
  <si>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</si>
  <si>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</si>
  <si>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</si>
  <si>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</si>
  <si>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</si>
  <si>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</si>
  <si>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</si>
  <si>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</si>
  <si>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</si>
  <si>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</si>
  <si>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</si>
  <si>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</si>
  <si>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</si>
  <si>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</si>
  <si>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</si>
  <si>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</si>
  <si>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</si>
  <si>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</si>
  <si>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</si>
  <si>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</si>
  <si>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</si>
  <si>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</si>
  <si>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</si>
  <si>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</si>
  <si>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</si>
  <si>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</si>
  <si>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</si>
  <si>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</si>
  <si>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</si>
  <si>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</si>
  <si>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</si>
  <si>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</si>
  <si>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</si>
  <si>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</si>
  <si>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</si>
  <si>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</si>
  <si>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</si>
  <si>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</si>
  <si>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</si>
  <si>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</si>
  <si>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</si>
  <si>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</si>
  <si>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</si>
  <si>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</si>
  <si>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</si>
  <si>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</si>
  <si>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</si>
  <si>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</si>
  <si>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</si>
  <si>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</si>
  <si>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</si>
  <si>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</si>
  <si>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</si>
  <si>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</si>
  <si>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</si>
  <si>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</si>
  <si>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</si>
  <si>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</si>
  <si>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</si>
  <si>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</si>
  <si>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</si>
  <si>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</si>
  <si>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</si>
  <si>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</si>
  <si>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</si>
  <si>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</si>
  <si>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</si>
  <si>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</si>
  <si>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</si>
  <si>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</si>
  <si>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</si>
  <si>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</si>
  <si>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</si>
  <si>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</si>
  <si>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</si>
  <si>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</si>
  <si>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</si>
  <si>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</si>
  <si>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</si>
  <si>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</si>
  <si>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</si>
  <si>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</si>
  <si>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</si>
  <si>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</si>
  <si>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</si>
  <si>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</si>
  <si>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</si>
  <si>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</si>
  <si>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</si>
  <si>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</si>
  <si>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</si>
  <si>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</si>
  <si>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</si>
  <si>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</si>
  <si>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</si>
  <si>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</si>
  <si>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</si>
  <si>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</si>
  <si>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</si>
  <si>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</si>
  <si>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</si>
  <si>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</si>
  <si>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</si>
  <si>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</si>
  <si>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</si>
  <si>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</si>
  <si>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</si>
  <si>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</si>
  <si>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</si>
  <si>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</si>
  <si>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</si>
  <si>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</si>
  <si>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</si>
  <si>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</si>
  <si>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</si>
  <si>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</si>
  <si>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</si>
  <si>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</si>
  <si>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</si>
  <si>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</si>
  <si>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</si>
  <si>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</si>
  <si>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</si>
  <si>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</si>
  <si>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</si>
  <si>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</si>
  <si>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</si>
  <si>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</si>
  <si>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</si>
  <si>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</si>
  <si>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</si>
  <si>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</si>
  <si>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</si>
  <si>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</si>
  <si>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</si>
  <si>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</si>
  <si>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</si>
  <si>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</si>
  <si>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</si>
  <si>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</si>
  <si>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</si>
  <si>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</si>
  <si>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</si>
  <si>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</si>
  <si>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</si>
  <si>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</si>
  <si>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</si>
  <si>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</si>
  <si>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</si>
  <si>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</si>
  <si>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</si>
  <si>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</si>
  <si>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</si>
  <si>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</si>
  <si>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</si>
  <si>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</si>
  <si>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</si>
  <si>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</si>
  <si>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</si>
  <si>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</si>
  <si>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</si>
  <si>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</si>
  <si>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</si>
  <si>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</si>
  <si>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</si>
  <si>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</si>
  <si>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</si>
  <si>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</si>
  <si>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</si>
  <si>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</si>
  <si>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</si>
  <si>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</si>
  <si>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</si>
  <si>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</si>
  <si>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</si>
  <si>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</si>
  <si>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</si>
  <si>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</si>
  <si>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</si>
  <si>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</si>
  <si>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</si>
  <si>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</si>
  <si>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</si>
  <si>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</si>
  <si>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</si>
  <si>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</si>
  <si>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</si>
  <si>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</si>
  <si>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</si>
  <si>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</si>
  <si>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</si>
  <si>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</si>
  <si>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</si>
  <si>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</si>
  <si>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</si>
  <si>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</si>
  <si>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</si>
  <si>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</si>
  <si>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</si>
  <si>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</si>
  <si>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</si>
  <si>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</si>
  <si>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</si>
  <si>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</si>
  <si>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</si>
  <si>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</si>
  <si>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</si>
  <si>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</si>
  <si>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</si>
  <si>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</si>
  <si>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</si>
  <si>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</si>
  <si>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</si>
  <si>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</si>
  <si>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</si>
  <si>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</si>
  <si>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</si>
  <si>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</si>
  <si>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</si>
  <si>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</si>
  <si>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</si>
  <si>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</si>
  <si>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</si>
  <si>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</si>
  <si>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</si>
  <si>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</si>
  <si>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</si>
  <si>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</si>
  <si>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</si>
  <si>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</si>
  <si>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</si>
  <si>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</si>
  <si>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</si>
  <si>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</si>
  <si>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</si>
  <si>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</si>
  <si>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</si>
  <si>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</si>
  <si>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</si>
  <si>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</si>
  <si>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</si>
  <si>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</si>
  <si>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</si>
  <si>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</si>
  <si>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</si>
  <si>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</si>
  <si>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</si>
  <si>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</si>
  <si>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</si>
  <si>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</si>
  <si>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</si>
  <si>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</si>
  <si>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</si>
  <si>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</si>
  <si>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</si>
  <si>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</si>
  <si>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</si>
  <si>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</si>
  <si>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</si>
  <si>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</si>
  <si>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</si>
  <si>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</si>
  <si>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</si>
  <si>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</si>
  <si>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</si>
  <si>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</si>
  <si>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</si>
  <si>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</si>
  <si>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</si>
  <si>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</si>
  <si>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</si>
  <si>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</si>
  <si>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</si>
  <si>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</si>
  <si>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</si>
  <si>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</si>
  <si>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</si>
  <si>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</si>
  <si>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</si>
  <si>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</si>
  <si>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</si>
  <si>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</si>
  <si>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</si>
  <si>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</si>
  <si>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</si>
  <si>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</si>
  <si>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</si>
  <si>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</si>
  <si>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</si>
  <si>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</si>
  <si>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</si>
  <si>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</si>
  <si>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</si>
  <si>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</si>
  <si>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</si>
  <si>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</si>
  <si>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</si>
  <si>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</si>
  <si>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</si>
  <si>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</si>
  <si>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</si>
  <si>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</si>
  <si>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</si>
  <si>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</si>
  <si>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</si>
  <si>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</si>
  <si>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</si>
  <si>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</si>
  <si>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</si>
  <si>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</si>
  <si>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</si>
  <si>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</si>
  <si>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</si>
  <si>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</si>
  <si>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</si>
  <si>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</si>
  <si>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</si>
  <si>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</si>
  <si>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</si>
  <si>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</si>
  <si>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</si>
  <si>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</si>
  <si>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</si>
  <si>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</si>
  <si>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</si>
  <si>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</si>
  <si>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</si>
  <si>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</si>
  <si>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</si>
  <si>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</si>
  <si>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</si>
  <si>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</si>
  <si>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</si>
  <si>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</si>
  <si>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</si>
  <si>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</si>
  <si>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</si>
  <si>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</si>
  <si>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</si>
  <si>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</si>
  <si>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</si>
  <si>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</si>
  <si>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</si>
  <si>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</si>
  <si>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</si>
  <si>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</si>
  <si>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</si>
  <si>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</si>
  <si>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</si>
  <si>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</si>
  <si>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</si>
  <si>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</si>
  <si>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</si>
  <si>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</si>
  <si>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</si>
  <si>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</si>
  <si>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</si>
  <si>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</si>
  <si>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</si>
  <si>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</si>
  <si>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</si>
  <si>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</si>
  <si>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</si>
  <si>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</si>
  <si>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</si>
  <si>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</si>
  <si>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</si>
  <si>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</si>
  <si>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</si>
  <si>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</si>
  <si>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</si>
  <si>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</si>
  <si>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</si>
  <si>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</si>
  <si>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</si>
  <si>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</si>
  <si>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</si>
  <si>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</si>
  <si>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</si>
  <si>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</si>
  <si>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</si>
  <si>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</si>
  <si>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</si>
  <si>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</si>
  <si>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</si>
  <si>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</si>
  <si>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</si>
  <si>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</si>
  <si>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</si>
  <si>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</si>
  <si>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</si>
  <si>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</si>
  <si>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</si>
  <si>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</si>
  <si>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</si>
  <si>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</si>
  <si>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</si>
  <si>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</si>
  <si>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</si>
  <si>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</si>
  <si>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</si>
  <si>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</si>
  <si>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</si>
  <si>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</si>
  <si>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</si>
  <si>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</si>
  <si>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</si>
  <si>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</si>
  <si>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</si>
  <si>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</si>
  <si>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</si>
  <si>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</si>
  <si>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</si>
  <si>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</si>
  <si>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</si>
  <si>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</si>
  <si>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</si>
  <si>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</si>
  <si>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</si>
  <si>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</si>
  <si>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</si>
  <si>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</si>
  <si>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</si>
  <si>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</si>
  <si>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</si>
  <si>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</si>
  <si>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</si>
  <si>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</si>
  <si>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</si>
  <si>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</si>
  <si>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</si>
  <si>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</si>
  <si>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</si>
  <si>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</si>
  <si>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</si>
  <si>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</si>
  <si>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</si>
  <si>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</si>
  <si>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</si>
  <si>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</si>
  <si>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</si>
  <si>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</si>
  <si>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</si>
  <si>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</si>
  <si>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</si>
  <si>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</si>
  <si>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</si>
  <si>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</si>
  <si>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</si>
  <si>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</si>
  <si>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</si>
  <si>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</si>
  <si>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</si>
  <si>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</si>
  <si>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</si>
  <si>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</si>
  <si>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</si>
  <si>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</si>
  <si>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</si>
  <si>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</si>
  <si>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</si>
  <si>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</si>
  <si>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</si>
  <si>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</si>
  <si>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</si>
  <si>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</si>
  <si>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</si>
  <si>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</si>
  <si>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</si>
  <si>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</si>
  <si>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</si>
  <si>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</si>
  <si>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</si>
  <si>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</si>
  <si>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</si>
  <si>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</si>
  <si>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</si>
  <si>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</si>
  <si>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</si>
  <si>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</si>
  <si>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</si>
  <si>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</si>
  <si>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</si>
  <si>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</si>
  <si>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</si>
  <si>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</si>
  <si>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</si>
  <si>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</si>
  <si>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</si>
  <si>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</si>
  <si>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</si>
  <si>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</si>
  <si>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</si>
  <si>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</si>
  <si>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</si>
  <si>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</si>
  <si>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</si>
  <si>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</si>
  <si>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</si>
  <si>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</si>
  <si>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</si>
  <si>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</si>
  <si>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</si>
  <si>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</si>
  <si>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</si>
  <si>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</si>
  <si>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</si>
  <si>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</si>
  <si>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</si>
  <si>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</si>
  <si>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</si>
  <si>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</si>
  <si>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</si>
  <si>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</si>
  <si>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</si>
  <si>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</si>
  <si>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</si>
  <si>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</si>
  <si>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</si>
  <si>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</si>
  <si>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</si>
  <si>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</si>
  <si>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</si>
  <si>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</si>
  <si>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</si>
  <si>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</si>
  <si>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</si>
  <si>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</si>
  <si>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</si>
  <si>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</si>
  <si>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</si>
  <si>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</si>
  <si>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</si>
  <si>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</si>
  <si>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</si>
  <si>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</si>
  <si>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</si>
  <si>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</si>
  <si>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</si>
  <si>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</si>
  <si>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</si>
  <si>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</si>
  <si>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</si>
  <si>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</si>
  <si>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</si>
  <si>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</si>
  <si>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</si>
  <si>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</si>
  <si>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</si>
  <si>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</si>
  <si>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</si>
  <si>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</si>
  <si>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</si>
  <si>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</si>
  <si>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</si>
  <si>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</si>
  <si>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</si>
  <si>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</si>
  <si>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</si>
  <si>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</si>
  <si>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</si>
  <si>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</si>
  <si>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</si>
  <si>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</si>
  <si>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</si>
  <si>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</si>
  <si>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</si>
  <si>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</si>
  <si>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</si>
  <si>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</si>
  <si>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</si>
  <si>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</si>
  <si>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</si>
  <si>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</si>
  <si>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</si>
  <si>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</si>
  <si>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</si>
  <si>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</si>
  <si>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</si>
  <si>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</si>
  <si>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</si>
  <si>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</si>
  <si>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</si>
  <si>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</si>
  <si>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</si>
  <si>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</si>
  <si>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</si>
  <si>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</si>
  <si>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</si>
  <si>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</si>
  <si>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</si>
  <si>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</si>
  <si>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</si>
  <si>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</si>
  <si>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</si>
  <si>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</si>
  <si>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</si>
  <si>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</si>
  <si>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</si>
  <si>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</si>
  <si>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</si>
  <si>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</si>
  <si>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</si>
  <si>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</si>
  <si>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</si>
  <si>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</si>
  <si>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</si>
  <si>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</si>
  <si>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</si>
  <si>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</si>
  <si>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</si>
  <si>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</si>
  <si>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</si>
  <si>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</si>
  <si>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</si>
  <si>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</si>
  <si>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</si>
  <si>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</si>
  <si>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</si>
  <si>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</si>
  <si>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</si>
  <si>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</si>
  <si>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</si>
  <si>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</si>
  <si>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</si>
  <si>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</si>
  <si>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</si>
  <si>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</si>
  <si>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</si>
  <si>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</si>
  <si>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</si>
  <si>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</si>
  <si>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</si>
  <si>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</si>
  <si>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</si>
  <si>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</si>
  <si>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</si>
  <si>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</si>
  <si>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</si>
  <si>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</si>
  <si>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</si>
  <si>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</si>
  <si>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</si>
  <si>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</si>
  <si>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</si>
  <si>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</si>
  <si>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</si>
  <si>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</si>
  <si>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</si>
  <si>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</si>
  <si>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</si>
  <si>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</si>
  <si>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</si>
  <si>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</si>
  <si>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</si>
  <si>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</si>
  <si>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</si>
  <si>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</si>
  <si>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</si>
  <si>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</si>
  <si>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</si>
  <si>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</si>
  <si>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</si>
  <si>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</si>
  <si>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</si>
  <si>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</si>
  <si>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</si>
  <si>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</si>
  <si>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</si>
  <si>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</si>
  <si>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</si>
  <si>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</si>
  <si>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</si>
  <si>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</si>
  <si>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</si>
  <si>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</si>
  <si>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</si>
  <si>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</si>
  <si>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</si>
  <si>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</si>
  <si>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</si>
  <si>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</si>
  <si>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</si>
  <si>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</si>
  <si>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</si>
  <si>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</si>
  <si>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</si>
  <si>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</si>
  <si>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</si>
  <si>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</si>
  <si>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</si>
  <si>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</si>
  <si>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</si>
  <si>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</si>
  <si>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</si>
  <si>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</si>
  <si>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</si>
  <si>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</si>
  <si>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</si>
  <si>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</si>
  <si>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</si>
  <si>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</si>
  <si>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</si>
  <si>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</si>
  <si>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</si>
  <si>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</si>
  <si>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</si>
  <si>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</si>
  <si>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</si>
  <si>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</si>
  <si>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</si>
  <si>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</si>
  <si>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</si>
  <si>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</si>
  <si>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</si>
  <si>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</si>
  <si>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</si>
  <si>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</si>
  <si>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</si>
  <si>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</si>
  <si>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</si>
  <si>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</si>
  <si>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</si>
  <si>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</si>
  <si>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</si>
  <si>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</si>
  <si>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</si>
  <si>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</si>
  <si>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</si>
  <si>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</si>
  <si>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</si>
  <si>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</si>
  <si>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</si>
  <si>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</si>
  <si>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</si>
  <si>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</si>
  <si>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</si>
  <si>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</si>
  <si>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</si>
  <si>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</si>
  <si>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</si>
  <si>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</si>
  <si>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</si>
  <si>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</si>
  <si>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</si>
  <si>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</si>
  <si>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</si>
  <si>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</si>
  <si>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</si>
  <si>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</si>
  <si>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</si>
  <si>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</si>
  <si>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</si>
  <si>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</si>
  <si>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</si>
  <si>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</si>
  <si>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</si>
  <si>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</si>
  <si>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</si>
  <si>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</si>
  <si>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</si>
  <si>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</si>
  <si>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</si>
  <si>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</si>
  <si>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</si>
  <si>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</si>
  <si>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</si>
  <si>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</si>
  <si>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</si>
  <si>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</si>
  <si>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</si>
  <si>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</si>
  <si>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</si>
  <si>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</si>
  <si>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</si>
  <si>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</si>
  <si>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</si>
  <si>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</si>
  <si>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</si>
  <si>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</si>
  <si>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</si>
  <si>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</si>
  <si>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</si>
  <si>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</si>
  <si>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</si>
  <si>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</si>
  <si>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</si>
  <si>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</si>
  <si>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</si>
  <si>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</si>
  <si>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</si>
  <si>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</si>
  <si>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</si>
  <si>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</si>
  <si>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</si>
  <si>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</si>
  <si>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</si>
  <si>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</si>
  <si>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</si>
  <si>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</si>
  <si>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</si>
  <si>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</si>
  <si>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</si>
  <si>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</si>
  <si>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</si>
  <si>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</si>
  <si>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</si>
  <si>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</si>
  <si>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</si>
  <si>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</si>
  <si>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</si>
  <si>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</si>
  <si>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</si>
  <si>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</si>
  <si>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</si>
  <si>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</si>
  <si>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</si>
  <si>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</si>
  <si>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</si>
  <si>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</si>
  <si>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</si>
  <si>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</si>
  <si>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</si>
  <si>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</si>
  <si>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</si>
  <si>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</si>
  <si>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</si>
  <si>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</si>
  <si>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</si>
  <si>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</si>
  <si>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</si>
  <si>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</si>
  <si>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</si>
  <si>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</si>
  <si>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</si>
  <si>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</si>
  <si>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</si>
  <si>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</si>
  <si>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</si>
  <si>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</si>
  <si>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</si>
  <si>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</si>
  <si>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</si>
  <si>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</si>
  <si>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</si>
  <si>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</si>
  <si>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</si>
  <si>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</si>
  <si>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</si>
  <si>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</si>
  <si>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</si>
  <si>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</si>
  <si>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</si>
  <si>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</si>
  <si>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</si>
  <si>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</si>
  <si>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</si>
  <si>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</si>
  <si>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</si>
  <si>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</si>
  <si>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</si>
  <si>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</si>
  <si>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</si>
  <si>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</si>
  <si>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</si>
  <si>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</si>
  <si>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</si>
  <si>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</si>
  <si>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</si>
  <si>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</si>
  <si>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</si>
  <si>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</si>
  <si>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</si>
  <si>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</si>
  <si>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</si>
  <si>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</si>
  <si>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</si>
  <si>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</si>
  <si>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</si>
  <si>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</si>
  <si>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</si>
  <si>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</si>
  <si>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</si>
  <si>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</si>
  <si>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</si>
  <si>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</si>
  <si>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</si>
  <si>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</si>
  <si>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</si>
  <si>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</si>
  <si>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</si>
  <si>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</si>
  <si>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</si>
  <si>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</si>
  <si>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</si>
  <si>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</si>
  <si>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</si>
  <si>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</si>
  <si>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</si>
  <si>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</si>
  <si>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</si>
  <si>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</si>
  <si>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</si>
  <si>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</si>
  <si>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</si>
  <si>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</si>
  <si>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</si>
  <si>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</si>
  <si>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</si>
  <si>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</si>
  <si>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</si>
  <si>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</si>
  <si>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</si>
  <si>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</si>
  <si>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</si>
  <si>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</si>
  <si>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</si>
  <si>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</si>
  <si>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</si>
  <si>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</si>
  <si>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</si>
  <si>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</si>
  <si>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</si>
  <si>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</si>
  <si>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</si>
  <si>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</si>
  <si>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</si>
  <si>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</si>
  <si>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</si>
  <si>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</si>
  <si>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</si>
  <si>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</si>
  <si>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</si>
  <si>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</si>
  <si>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</si>
  <si>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</si>
  <si>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</si>
  <si>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</si>
  <si>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</si>
  <si>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</si>
  <si>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</si>
  <si>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</si>
  <si>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</si>
  <si>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</si>
  <si>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</si>
  <si>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</si>
  <si>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</si>
  <si>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</si>
  <si>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</si>
  <si>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</si>
  <si>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</si>
  <si>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</si>
  <si>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</si>
  <si>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</si>
  <si>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</si>
  <si>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</si>
  <si>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</si>
  <si>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</si>
  <si>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</si>
  <si>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</si>
  <si>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</si>
  <si>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</si>
  <si>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</si>
  <si>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</si>
  <si>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</si>
  <si>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</si>
  <si>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</si>
  <si>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</si>
  <si>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</si>
  <si>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</si>
  <si>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</si>
  <si>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</si>
  <si>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</si>
  <si>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</si>
  <si>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</si>
  <si>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</si>
  <si>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</si>
  <si>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</si>
  <si>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</si>
  <si>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</si>
  <si>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</si>
  <si>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</si>
  <si>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</si>
  <si>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</si>
  <si>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</si>
  <si>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</si>
  <si>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</si>
  <si>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</si>
  <si>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</si>
  <si>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</si>
  <si>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</si>
  <si>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</si>
  <si>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</si>
  <si>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</si>
  <si>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</si>
  <si>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</si>
  <si>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</si>
  <si>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</si>
  <si>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</si>
  <si>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</si>
  <si>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</si>
  <si>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</si>
  <si>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</si>
  <si>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</si>
  <si>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</si>
  <si>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</si>
  <si>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</si>
  <si>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</si>
  <si>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</si>
  <si>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</si>
  <si>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</si>
  <si>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</si>
  <si>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</si>
  <si>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</si>
  <si>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</si>
  <si>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</si>
  <si>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</si>
  <si>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</si>
  <si>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</si>
  <si>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</si>
  <si>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</si>
  <si>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</si>
  <si>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</si>
  <si>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</si>
  <si>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</si>
  <si>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</si>
  <si>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</si>
  <si>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</si>
  <si>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</si>
  <si>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</si>
  <si>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</si>
  <si>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</si>
  <si>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</si>
  <si>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</si>
  <si>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</si>
  <si>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</si>
  <si>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</si>
  <si>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</si>
  <si>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</si>
  <si>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</si>
  <si>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</si>
  <si>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</si>
  <si>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</si>
  <si>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</si>
  <si>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</si>
  <si>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</si>
  <si>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</si>
  <si>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</si>
  <si>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</si>
  <si>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</si>
  <si>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</si>
  <si>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</si>
  <si>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</si>
  <si>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</si>
  <si>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</si>
  <si>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</si>
  <si>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</si>
  <si>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</si>
  <si>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</si>
  <si>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</si>
  <si>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</si>
  <si>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</si>
  <si>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</si>
  <si>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</si>
  <si>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</si>
  <si>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</si>
  <si>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</si>
  <si>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</si>
  <si>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</si>
  <si>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</si>
  <si>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</si>
  <si>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</si>
  <si>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</si>
  <si>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</si>
  <si>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</si>
  <si>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</si>
  <si>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</si>
  <si>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</si>
  <si>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</si>
  <si>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</si>
  <si>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</si>
  <si>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</si>
  <si>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</si>
  <si>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</si>
  <si>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</si>
  <si>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</si>
  <si>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</si>
  <si>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</si>
  <si>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</si>
  <si>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</si>
  <si>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</si>
  <si>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</si>
  <si>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</si>
  <si>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</si>
  <si>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</si>
  <si>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</si>
  <si>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</si>
  <si>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</si>
  <si>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</si>
  <si>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</si>
  <si>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</si>
  <si>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</si>
  <si>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</si>
  <si>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</si>
  <si>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</si>
  <si>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</si>
  <si>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</si>
  <si>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</si>
  <si>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</si>
  <si>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</si>
  <si>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</si>
  <si>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</si>
  <si>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</si>
  <si>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</si>
  <si>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</si>
  <si>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</si>
  <si>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</si>
  <si>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</si>
  <si>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</si>
  <si>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</si>
  <si>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</si>
  <si>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</si>
  <si>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</si>
  <si>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</si>
  <si>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</si>
  <si>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</si>
  <si>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</si>
  <si>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</si>
  <si>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</si>
  <si>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</si>
  <si>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</si>
  <si>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</si>
  <si>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</si>
  <si>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</si>
  <si>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</si>
  <si>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</si>
  <si>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</si>
  <si>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</si>
  <si>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</si>
  <si>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</si>
  <si>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</si>
  <si>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</si>
  <si>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</si>
  <si>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</si>
  <si>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</si>
  <si>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</si>
  <si>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</si>
  <si>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</si>
  <si>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</si>
  <si>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</si>
  <si>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</si>
  <si>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</si>
  <si>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</si>
  <si>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</si>
  <si>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</si>
  <si>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</si>
  <si>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</si>
  <si>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</si>
  <si>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</si>
  <si>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</si>
  <si>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</si>
  <si>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</si>
  <si>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</si>
  <si>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</si>
  <si>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</si>
  <si>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</si>
  <si>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</si>
  <si>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</si>
  <si>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</si>
  <si>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</si>
  <si>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</si>
  <si>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</si>
  <si>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</si>
  <si>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</si>
  <si>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</si>
  <si>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</si>
  <si>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</si>
  <si>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</si>
  <si>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</si>
  <si>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</si>
  <si>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</si>
  <si>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</si>
  <si>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</si>
  <si>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</si>
  <si>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</si>
  <si>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</si>
  <si>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</si>
  <si>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</si>
  <si>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</si>
  <si>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</si>
  <si>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</si>
  <si>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</si>
  <si>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</si>
  <si>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</si>
  <si>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</si>
  <si>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</si>
  <si>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</si>
  <si>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</si>
  <si>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</si>
  <si>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</si>
  <si>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</si>
  <si>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</si>
  <si>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</si>
  <si>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</si>
  <si>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</si>
  <si>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</si>
  <si>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</si>
  <si>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</si>
  <si>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</si>
  <si>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</si>
  <si>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</si>
  <si>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</si>
  <si>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</si>
  <si>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</si>
  <si>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</si>
  <si>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</si>
  <si>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</si>
  <si>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</si>
  <si>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</si>
  <si>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</si>
  <si>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</si>
  <si>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</si>
  <si>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</si>
  <si>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</si>
  <si>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</si>
  <si>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</si>
  <si>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</si>
  <si>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</si>
  <si>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</si>
  <si>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</si>
  <si>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</si>
  <si>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</si>
  <si>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</si>
  <si>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</si>
  <si>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</si>
  <si>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</si>
  <si>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</si>
  <si>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</si>
  <si>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</si>
  <si>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</si>
  <si>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</si>
  <si>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</si>
  <si>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</si>
  <si>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</si>
  <si>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</si>
  <si>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</si>
  <si>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</si>
  <si>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</si>
  <si>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</si>
  <si>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</si>
  <si>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</si>
  <si>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</si>
  <si>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</si>
  <si>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</si>
  <si>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</si>
  <si>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</si>
  <si>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</si>
  <si>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</si>
  <si>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</si>
  <si>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</si>
  <si>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</si>
  <si>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</si>
  <si>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</si>
  <si>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</si>
  <si>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</si>
  <si>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</si>
  <si>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</si>
  <si>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</si>
  <si>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</si>
  <si>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</si>
  <si>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</si>
  <si>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</si>
  <si>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</si>
  <si>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</si>
  <si>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</si>
  <si>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</si>
  <si>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</si>
  <si>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</si>
  <si>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</si>
  <si>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</si>
  <si>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</si>
  <si>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</si>
  <si>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</si>
  <si>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</si>
  <si>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</si>
  <si>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</si>
  <si>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</si>
  <si>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</si>
  <si>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</si>
  <si>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</si>
  <si>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</si>
  <si>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</si>
  <si>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</si>
  <si>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</si>
  <si>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</si>
  <si>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</si>
  <si>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</si>
  <si>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</si>
  <si>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</si>
  <si>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</si>
  <si>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</si>
  <si>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</si>
  <si>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</si>
  <si>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</si>
  <si>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</si>
  <si>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</si>
  <si>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</si>
  <si>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</si>
  <si>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</si>
  <si>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</si>
  <si>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</si>
  <si>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</si>
  <si>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</si>
  <si>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</si>
  <si>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</si>
  <si>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</si>
  <si>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</si>
  <si>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</si>
  <si>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</si>
  <si>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</si>
  <si>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</si>
  <si>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</si>
  <si>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</si>
  <si>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</si>
  <si>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</si>
  <si>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</si>
  <si>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</si>
  <si>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</si>
  <si>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</si>
  <si>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</si>
  <si>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</si>
  <si>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</si>
  <si>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</si>
  <si>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</si>
  <si>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</si>
  <si>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</si>
  <si>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</si>
  <si>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</si>
  <si>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</si>
  <si>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</si>
  <si>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</si>
  <si>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</si>
  <si>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</si>
  <si>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</si>
  <si>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</si>
  <si>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</si>
  <si>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</si>
  <si>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</si>
  <si>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</si>
  <si>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</si>
  <si>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</si>
  <si>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</si>
  <si>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</si>
  <si>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</si>
  <si>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</si>
  <si>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</si>
  <si>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</si>
  <si>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</si>
  <si>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</si>
  <si>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</si>
  <si>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</si>
  <si>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</si>
  <si>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</si>
  <si>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</si>
  <si>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</si>
  <si>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</si>
  <si>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</si>
  <si>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</si>
  <si>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</si>
  <si>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</si>
  <si>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</si>
  <si>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</si>
  <si>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</si>
  <si>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</si>
  <si>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</si>
  <si>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</si>
  <si>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</si>
  <si>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</si>
  <si>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</si>
  <si>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</si>
  <si>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</si>
  <si>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</si>
  <si>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</si>
  <si>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</si>
  <si>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</si>
  <si>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</si>
  <si>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</si>
  <si>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</si>
  <si>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</si>
  <si>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</si>
  <si>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</si>
  <si>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</si>
  <si>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</si>
  <si>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</si>
  <si>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</si>
  <si>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</si>
  <si>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</si>
  <si>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</si>
  <si>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</si>
  <si>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</si>
  <si>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</si>
  <si>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</si>
  <si>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</si>
  <si>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</si>
  <si>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</si>
  <si>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</si>
  <si>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</si>
  <si>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</si>
  <si>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</si>
  <si>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</si>
  <si>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</si>
  <si>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</si>
  <si>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</si>
  <si>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</si>
  <si>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</si>
  <si>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</si>
  <si>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</si>
  <si>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</si>
  <si>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</si>
  <si>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</si>
  <si>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</si>
  <si>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</si>
  <si>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</si>
  <si>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</si>
  <si>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</si>
  <si>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</si>
  <si>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</si>
  <si>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</si>
  <si>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</si>
  <si>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</si>
  <si>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</si>
  <si>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</si>
  <si>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</si>
  <si>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</si>
  <si>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</si>
  <si>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</si>
  <si>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</si>
  <si>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</si>
  <si>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</si>
  <si>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</si>
  <si>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</si>
  <si>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</si>
  <si>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</si>
  <si>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</si>
  <si>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</si>
  <si>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</si>
  <si>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</si>
  <si>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</si>
  <si>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</si>
  <si>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</si>
  <si>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</si>
  <si>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</si>
  <si>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</si>
  <si>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</si>
  <si>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</si>
  <si>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</si>
  <si>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</si>
  <si>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</si>
  <si>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</si>
  <si>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</si>
  <si>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</si>
  <si>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</si>
  <si>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</si>
  <si>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</si>
  <si>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</si>
  <si>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</si>
  <si>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</si>
  <si>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</si>
  <si>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</si>
  <si>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</si>
  <si>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</si>
  <si>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</si>
  <si>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</si>
  <si>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</si>
  <si>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</si>
  <si>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</si>
  <si>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</si>
  <si>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</si>
  <si>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</si>
  <si>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</si>
  <si>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</si>
  <si>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</si>
  <si>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</si>
  <si>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</si>
  <si>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</si>
  <si>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</si>
  <si>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</si>
  <si>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</si>
  <si>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</si>
  <si>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</si>
  <si>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</si>
  <si>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</si>
  <si>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</si>
  <si>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</si>
  <si>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</si>
  <si>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</si>
  <si>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</si>
  <si>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</si>
  <si>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</si>
  <si>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</si>
  <si>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</si>
  <si>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</si>
  <si>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</si>
  <si>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</si>
  <si>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</si>
  <si>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</si>
  <si>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</si>
  <si>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</si>
  <si>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</si>
  <si>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</si>
  <si>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</si>
  <si>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</si>
  <si>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</si>
  <si>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</si>
  <si>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</si>
  <si>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</si>
  <si>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</si>
  <si>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</si>
  <si>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</si>
  <si>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</si>
  <si>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</si>
  <si>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</si>
  <si>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</si>
  <si>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</si>
  <si>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</si>
  <si>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</si>
  <si>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</si>
  <si>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</si>
  <si>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</si>
  <si>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</si>
  <si>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</si>
  <si>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</si>
  <si>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</si>
  <si>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</si>
  <si>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</si>
  <si>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</si>
  <si>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</si>
  <si>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</si>
  <si>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</si>
  <si>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</si>
  <si>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</si>
  <si>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</si>
  <si>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</si>
  <si>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</si>
  <si>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</si>
  <si>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</si>
  <si>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</si>
  <si>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</si>
  <si>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</si>
  <si>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</si>
  <si>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</si>
  <si>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</si>
  <si>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</si>
  <si>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</si>
  <si>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</si>
  <si>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</si>
  <si>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</si>
  <si>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</si>
  <si>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</si>
  <si>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</si>
  <si>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</si>
  <si>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</si>
  <si>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</si>
  <si>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</si>
  <si>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</si>
  <si>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</si>
  <si>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</si>
  <si>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</si>
  <si>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</si>
  <si>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</si>
  <si>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</si>
  <si>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</si>
  <si>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</si>
  <si>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</si>
  <si>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</si>
  <si>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</si>
  <si>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</si>
  <si>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</si>
  <si>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</si>
  <si>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</si>
  <si>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</si>
  <si>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</si>
  <si>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</si>
  <si>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</si>
  <si>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</si>
  <si>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</si>
  <si>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</si>
  <si>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</si>
  <si>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</si>
  <si>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</si>
  <si>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</si>
  <si>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</si>
  <si>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</si>
  <si>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</si>
  <si>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</si>
  <si>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</si>
  <si>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</si>
  <si>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</si>
  <si>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</si>
  <si>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</si>
  <si>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</si>
  <si>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</si>
  <si>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</si>
  <si>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</si>
  <si>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</si>
  <si>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</si>
  <si>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</si>
  <si>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</si>
  <si>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</si>
  <si>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</si>
  <si>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</si>
  <si>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</si>
  <si>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</si>
  <si>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</si>
  <si>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</si>
  <si>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</si>
  <si>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</si>
  <si>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</si>
  <si>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</si>
  <si>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</si>
  <si>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</si>
  <si>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</si>
  <si>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</si>
  <si>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</si>
  <si>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</si>
  <si>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</si>
  <si>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</si>
  <si>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</si>
  <si>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</si>
  <si>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</si>
  <si>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</si>
  <si>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</si>
  <si>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</si>
  <si>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</si>
  <si>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</si>
  <si>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</si>
  <si>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</si>
  <si>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</si>
  <si>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</si>
  <si>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</si>
  <si>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</si>
  <si>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</si>
  <si>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</si>
  <si>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</si>
  <si>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</si>
  <si>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</si>
  <si>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</si>
  <si>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</si>
  <si>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</si>
  <si>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</si>
  <si>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</si>
  <si>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</si>
  <si>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</si>
  <si>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</si>
  <si>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</si>
  <si>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</si>
  <si>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</si>
  <si>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</si>
  <si>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</si>
  <si>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</si>
  <si>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</si>
  <si>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</si>
  <si>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</si>
  <si>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</si>
  <si>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</si>
  <si>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</si>
  <si>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</si>
  <si>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</si>
  <si>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</si>
  <si>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</si>
  <si>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</si>
  <si>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</si>
  <si>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</si>
  <si>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</si>
  <si>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</si>
  <si>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</si>
  <si>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</si>
  <si>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</si>
  <si>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</si>
  <si>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</si>
  <si>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</si>
  <si>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</si>
  <si>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</si>
  <si>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</si>
  <si>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</si>
  <si>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</si>
  <si>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</si>
  <si>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</si>
  <si>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</si>
  <si>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</si>
  <si>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</si>
  <si>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</si>
  <si>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</si>
  <si>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</si>
  <si>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</si>
  <si>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</si>
  <si>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</si>
  <si>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</si>
  <si>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</si>
  <si>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</si>
  <si>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</si>
  <si>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</si>
  <si>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</si>
  <si>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</si>
  <si>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</si>
  <si>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</si>
  <si>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</si>
  <si>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</si>
  <si>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</si>
  <si>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</si>
  <si>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</si>
  <si>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</si>
  <si>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</si>
  <si>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</si>
  <si>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</si>
  <si>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</si>
  <si>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</si>
  <si>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</si>
  <si>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</si>
  <si>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</si>
  <si>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</si>
  <si>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</si>
  <si>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</si>
  <si>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</si>
  <si>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</si>
  <si>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</si>
  <si>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</si>
  <si>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</si>
  <si>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</si>
  <si>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</si>
  <si>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</si>
  <si>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</si>
  <si>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</si>
  <si>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</si>
  <si>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</si>
  <si>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</si>
  <si>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</si>
  <si>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</si>
  <si>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</si>
  <si>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</si>
  <si>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</si>
  <si>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</si>
  <si>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</si>
  <si>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</si>
  <si>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</si>
  <si>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</si>
  <si>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</si>
  <si>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</si>
  <si>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</si>
  <si>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</si>
  <si>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</si>
  <si>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</si>
  <si>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</si>
  <si>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</si>
  <si>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</si>
  <si>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</si>
  <si>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</si>
  <si>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</si>
  <si>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</si>
  <si>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</si>
  <si>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</si>
  <si>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</si>
  <si>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</si>
  <si>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</si>
  <si>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</si>
  <si>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</si>
  <si>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</si>
  <si>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</si>
  <si>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</si>
  <si>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</si>
  <si>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</si>
  <si>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</si>
  <si>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</si>
  <si>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</si>
  <si>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</si>
  <si>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</si>
  <si>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</si>
  <si>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</si>
  <si>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</si>
  <si>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</si>
  <si>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</si>
  <si>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</si>
  <si>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</si>
  <si>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</si>
  <si>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</si>
  <si>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</si>
  <si>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</si>
  <si>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</si>
  <si>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</si>
  <si>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</si>
  <si>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</si>
  <si>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</si>
  <si>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</si>
  <si>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</si>
  <si>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</si>
  <si>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</si>
  <si>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</si>
  <si>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</si>
  <si>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</si>
  <si>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</si>
  <si>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</si>
  <si>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</si>
  <si>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</si>
  <si>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</si>
  <si>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</si>
  <si>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</si>
  <si>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</si>
  <si>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</si>
  <si>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</si>
  <si>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</si>
  <si>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</si>
  <si>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</si>
  <si>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</si>
  <si>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</si>
  <si>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</si>
  <si>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</si>
  <si>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</si>
  <si>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</si>
  <si>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</si>
  <si>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</si>
  <si>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</si>
  <si>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</si>
  <si>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</si>
  <si>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</si>
  <si>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</si>
  <si>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</si>
  <si>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</si>
  <si>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</si>
  <si>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</si>
  <si>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</si>
  <si>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</si>
  <si>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</si>
  <si>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</si>
  <si>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</si>
  <si>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</si>
  <si>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</si>
  <si>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</si>
  <si>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</si>
  <si>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</si>
  <si>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</si>
  <si>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</si>
  <si>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</si>
  <si>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</si>
  <si>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</si>
  <si>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</si>
  <si>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</si>
  <si>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</si>
  <si>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</si>
  <si>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</si>
  <si>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</si>
  <si>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</si>
  <si>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</si>
  <si>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</si>
  <si>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</si>
  <si>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</si>
  <si>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</si>
  <si>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</si>
  <si>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</si>
  <si>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</si>
  <si>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</si>
  <si>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</si>
  <si>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</si>
  <si>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</si>
  <si>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</si>
  <si>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</si>
  <si>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</si>
  <si>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</si>
  <si>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</si>
  <si>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</si>
  <si>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</si>
  <si>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</si>
  <si>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</si>
  <si>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</si>
  <si>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</si>
  <si>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</si>
  <si>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</si>
  <si>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</si>
  <si>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</si>
  <si>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</si>
  <si>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</si>
  <si>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</si>
  <si>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</si>
  <si>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</si>
  <si>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</si>
  <si>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</si>
  <si>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</si>
  <si>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</si>
  <si>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</si>
  <si>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</si>
  <si>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</si>
  <si>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</si>
  <si>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</si>
  <si>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</si>
  <si>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</si>
  <si>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</si>
  <si>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</si>
  <si>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</si>
  <si>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</si>
  <si>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</si>
  <si>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</si>
  <si>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</si>
  <si>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</si>
  <si>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</si>
  <si>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</si>
  <si>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</si>
  <si>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</si>
  <si>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</si>
  <si>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</si>
  <si>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</si>
  <si>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</si>
  <si>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</si>
  <si>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</si>
  <si>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</si>
  <si>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</si>
  <si>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</si>
  <si>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</si>
  <si>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</si>
  <si>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</si>
  <si>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</si>
  <si>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</si>
  <si>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</si>
  <si>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</si>
  <si>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</si>
  <si>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</si>
  <si>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</si>
  <si>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</si>
  <si>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</si>
  <si>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</si>
  <si>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</si>
  <si>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</si>
  <si>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</si>
  <si>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</si>
  <si>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</si>
  <si>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</si>
  <si>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</si>
  <si>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</si>
  <si>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</si>
  <si>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</si>
  <si>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</si>
  <si>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</si>
  <si>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</si>
  <si>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</si>
  <si>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</si>
  <si>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</si>
  <si>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</si>
  <si>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</si>
  <si>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</si>
  <si>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</si>
  <si>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</si>
  <si>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</si>
  <si>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</si>
  <si>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</si>
  <si>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</si>
  <si>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</si>
  <si>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</si>
  <si>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</si>
  <si>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</si>
  <si>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</si>
  <si>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</si>
  <si>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</si>
  <si>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</si>
  <si>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</si>
  <si>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</si>
  <si>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</si>
  <si>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</si>
  <si>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</si>
  <si>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</si>
  <si>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</si>
  <si>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</si>
  <si>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</si>
  <si>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</si>
  <si>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</si>
  <si>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</si>
  <si>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</si>
  <si>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</si>
  <si>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</si>
  <si>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</si>
  <si>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</si>
  <si>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</si>
  <si>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</si>
  <si>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</si>
  <si>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</si>
  <si>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</si>
  <si>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</si>
  <si>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</si>
  <si>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</si>
  <si>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</si>
  <si>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</si>
  <si>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</si>
  <si>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</si>
  <si>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</si>
  <si>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</si>
  <si>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</si>
  <si>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</si>
  <si>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</si>
  <si>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</si>
  <si>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</si>
  <si>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</si>
  <si>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</si>
  <si>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</si>
  <si>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</si>
  <si>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</si>
  <si>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</si>
  <si>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</si>
  <si>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</si>
  <si>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</si>
  <si>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</si>
  <si>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</si>
  <si>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</si>
  <si>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</si>
  <si>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</si>
  <si>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</si>
  <si>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</si>
  <si>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</si>
  <si>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</si>
  <si>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</si>
  <si>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</si>
  <si>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</si>
  <si>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</si>
  <si>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</si>
  <si>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</si>
  <si>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</si>
  <si>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</si>
  <si>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</si>
  <si>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</si>
  <si>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</si>
  <si>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</si>
  <si>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</si>
  <si>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</si>
  <si>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</si>
  <si>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</si>
  <si>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</si>
  <si>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</si>
  <si>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</si>
  <si>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</si>
  <si>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</si>
  <si>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</si>
  <si>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</si>
  <si>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</si>
  <si>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</si>
  <si>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</si>
  <si>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</si>
  <si>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</si>
  <si>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</si>
  <si>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</si>
  <si>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</si>
  <si>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</si>
  <si>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</si>
  <si>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</si>
  <si>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</si>
  <si>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</si>
  <si>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</si>
  <si>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</si>
  <si>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</si>
  <si>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</si>
  <si>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</si>
  <si>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</si>
  <si>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</si>
  <si>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</si>
  <si>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</si>
  <si>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</si>
  <si>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</si>
  <si>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</si>
  <si>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</si>
  <si>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</si>
  <si>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</si>
  <si>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</si>
  <si>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</si>
  <si>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</si>
  <si>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</si>
  <si>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</si>
  <si>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</si>
  <si>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</si>
  <si>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</si>
  <si>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</si>
  <si>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</si>
  <si>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</si>
  <si>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</si>
  <si>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</si>
  <si>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</si>
  <si>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</si>
  <si>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</si>
  <si>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</si>
  <si>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</si>
  <si>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</si>
  <si>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</si>
  <si>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</si>
  <si>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</si>
  <si>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</si>
  <si>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</si>
  <si>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</si>
  <si>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</si>
  <si>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</si>
  <si>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</si>
  <si>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</si>
  <si>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</si>
  <si>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</si>
  <si>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</si>
  <si>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</si>
  <si>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</si>
  <si>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</si>
  <si>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</si>
  <si>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</si>
  <si>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</si>
  <si>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</si>
  <si>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</si>
  <si>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</si>
  <si>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</si>
  <si>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</si>
  <si>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</si>
  <si>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</si>
  <si>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</si>
  <si>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</si>
  <si>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</si>
  <si>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</si>
  <si>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</si>
  <si>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</si>
  <si>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</si>
  <si>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</si>
  <si>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</si>
  <si>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</si>
  <si>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</si>
  <si>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</si>
  <si>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</si>
  <si>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</si>
  <si>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</si>
  <si>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</si>
  <si>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</si>
  <si>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</si>
  <si>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</si>
  <si>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</si>
  <si>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</si>
  <si>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</si>
  <si>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</si>
  <si>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</si>
  <si>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</si>
  <si>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</si>
  <si>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</si>
  <si>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</si>
  <si>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</si>
  <si>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</si>
  <si>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</si>
  <si>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</si>
  <si>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</si>
  <si>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</si>
  <si>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</si>
  <si>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</si>
  <si>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</si>
  <si>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</si>
  <si>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</si>
  <si>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</si>
  <si>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</si>
  <si>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</si>
  <si>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</si>
  <si>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</si>
  <si>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</si>
  <si>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</si>
  <si>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</si>
  <si>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</si>
  <si>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</si>
  <si>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</si>
  <si>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</si>
  <si>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</si>
  <si>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</si>
  <si>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</si>
  <si>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</si>
  <si>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</si>
  <si>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</si>
  <si>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</si>
  <si>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</si>
  <si>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</si>
  <si>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</si>
  <si>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</si>
  <si>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</si>
  <si>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</si>
  <si>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</si>
  <si>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</si>
  <si>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</si>
  <si>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</si>
  <si>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</si>
  <si>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</si>
  <si>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</si>
  <si>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</si>
  <si>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</si>
  <si>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</si>
  <si>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</si>
  <si>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</si>
  <si>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</si>
  <si>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</si>
  <si>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</si>
  <si>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</si>
  <si>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</si>
  <si>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</si>
  <si>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</si>
  <si>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</si>
  <si>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</si>
  <si>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</si>
  <si>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</si>
  <si>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</si>
  <si>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</si>
  <si>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</si>
  <si>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</si>
  <si>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</si>
  <si>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</si>
  <si>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</si>
  <si>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</si>
  <si>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</si>
  <si>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</si>
  <si>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</si>
  <si>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</si>
  <si>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</si>
  <si>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</si>
  <si>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</si>
  <si>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</si>
  <si>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</si>
  <si>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</si>
  <si>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</si>
  <si>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</si>
  <si>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</si>
  <si>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</si>
  <si>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</si>
  <si>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</si>
  <si>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</si>
  <si>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</si>
  <si>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</si>
  <si>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</si>
  <si>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</si>
  <si>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</si>
  <si>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</si>
  <si>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</si>
  <si>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</si>
  <si>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</si>
  <si>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</si>
  <si>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</si>
  <si>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</si>
  <si>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</si>
  <si>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</si>
  <si>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</si>
  <si>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</si>
  <si>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</si>
  <si>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</si>
  <si>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</si>
  <si>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</si>
  <si>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</si>
  <si>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</si>
  <si>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</si>
  <si>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</si>
  <si>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</si>
  <si>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</si>
  <si>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</si>
  <si>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</si>
  <si>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</si>
  <si>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</si>
  <si>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</si>
  <si>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</si>
  <si>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</si>
  <si>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</si>
  <si>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</si>
  <si>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</si>
  <si>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</si>
  <si>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</si>
  <si>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</si>
  <si>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</si>
  <si>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</si>
  <si>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</si>
  <si>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</si>
  <si>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</si>
  <si>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</si>
  <si>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</si>
  <si>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</si>
  <si>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</si>
  <si>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</si>
  <si>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</si>
  <si>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</si>
  <si>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</si>
  <si>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</si>
  <si>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</si>
  <si>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</si>
  <si>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</si>
  <si>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</si>
  <si>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</si>
  <si>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</si>
  <si>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</si>
  <si>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</si>
  <si>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</si>
  <si>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</si>
  <si>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</si>
  <si>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</si>
  <si>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</si>
  <si>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</si>
  <si>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</si>
  <si>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</si>
  <si>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</si>
  <si>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</si>
  <si>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</si>
  <si>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</si>
  <si>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</si>
  <si>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</si>
  <si>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</si>
  <si>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</si>
  <si>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</si>
  <si>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</si>
  <si>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</si>
  <si>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</si>
  <si>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</si>
  <si>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</si>
  <si>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</si>
  <si>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</si>
  <si>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</si>
  <si>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</si>
  <si>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</si>
  <si>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</si>
  <si>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</si>
  <si>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</si>
  <si>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</si>
  <si>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</si>
  <si>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</si>
  <si>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</si>
  <si>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</si>
  <si>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</si>
  <si>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</si>
  <si>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</si>
  <si>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</si>
  <si>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</si>
  <si>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</si>
  <si>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</si>
  <si>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</si>
  <si>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</si>
  <si>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</si>
  <si>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</si>
  <si>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</si>
  <si>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</si>
  <si>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</si>
  <si>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</si>
  <si>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</si>
  <si>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</si>
  <si>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</si>
  <si>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</si>
  <si>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</si>
  <si>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</si>
  <si>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</si>
  <si>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</si>
  <si>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</si>
  <si>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</si>
  <si>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</si>
  <si>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</si>
  <si>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</si>
  <si>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</si>
  <si>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</si>
  <si>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</si>
  <si>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</si>
  <si>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</si>
  <si>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</si>
  <si>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</si>
  <si>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</si>
  <si>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</si>
  <si>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</si>
  <si>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</si>
  <si>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</si>
  <si>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</si>
  <si>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</si>
  <si>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</si>
  <si>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</si>
  <si>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</si>
  <si>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</si>
  <si>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</si>
  <si>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</si>
  <si>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</si>
  <si>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</si>
  <si>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</si>
  <si>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</si>
  <si>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</si>
  <si>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</si>
  <si>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</si>
  <si>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</si>
  <si>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</si>
  <si>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</si>
  <si>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</si>
  <si>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</si>
  <si>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</si>
  <si>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</si>
  <si>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</si>
  <si>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</si>
  <si>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</si>
  <si>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</si>
  <si>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</si>
  <si>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</si>
  <si>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</si>
  <si>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</si>
  <si>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</si>
  <si>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</si>
  <si>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</si>
  <si>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</si>
  <si>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</si>
  <si>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</si>
  <si>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</si>
  <si>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</si>
  <si>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</si>
  <si>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</si>
  <si>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</si>
  <si>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</si>
  <si>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</si>
  <si>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</si>
  <si>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</si>
  <si>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</si>
  <si>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</si>
  <si>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</si>
  <si>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</si>
  <si>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</si>
  <si>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</si>
  <si>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</si>
  <si>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</si>
  <si>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</si>
  <si>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</si>
  <si>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</si>
  <si>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</si>
  <si>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</si>
  <si>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</si>
  <si>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</si>
  <si>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</si>
  <si>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</si>
  <si>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</si>
  <si>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</si>
  <si>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</si>
  <si>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</si>
  <si>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</si>
  <si>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</si>
  <si>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</si>
  <si>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</si>
  <si>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</si>
  <si>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</si>
  <si>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</si>
  <si>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</si>
  <si>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</si>
  <si>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</si>
  <si>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</si>
  <si>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</si>
  <si>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</si>
  <si>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</si>
  <si>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</si>
  <si>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</si>
  <si>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</si>
  <si>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</si>
  <si>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</si>
  <si>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</si>
  <si>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</si>
  <si>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</si>
  <si>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</si>
  <si>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</si>
  <si>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</si>
  <si>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</si>
  <si>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</si>
  <si>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</si>
  <si>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</si>
  <si>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</si>
  <si>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</si>
  <si>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</si>
  <si>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</si>
  <si>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</si>
  <si>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</si>
  <si>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</si>
  <si>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</si>
  <si>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</si>
  <si>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</si>
  <si>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</si>
  <si>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</si>
  <si>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</si>
  <si>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</si>
  <si>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</si>
  <si>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</si>
  <si>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</si>
  <si>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</si>
  <si>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</si>
  <si>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</si>
  <si>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</si>
  <si>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</si>
  <si>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</si>
  <si>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</si>
  <si>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</si>
  <si>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</si>
  <si>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</si>
  <si>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</si>
  <si>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</si>
  <si>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</si>
  <si>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</si>
  <si>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</si>
  <si>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</si>
  <si>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</si>
  <si>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</si>
  <si>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</si>
  <si>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</si>
  <si>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</si>
  <si>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</si>
  <si>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</si>
  <si>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</si>
  <si>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</si>
  <si>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</si>
  <si>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</si>
  <si>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</si>
  <si>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</si>
  <si>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</si>
  <si>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</si>
  <si>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</si>
  <si>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</si>
  <si>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</si>
  <si>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</si>
  <si>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</si>
  <si>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</si>
  <si>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</si>
  <si>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</si>
  <si>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</si>
  <si>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</si>
  <si>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</si>
  <si>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</si>
  <si>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</si>
  <si>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</si>
  <si>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</si>
  <si>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</si>
  <si>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</si>
  <si>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</si>
  <si>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</si>
  <si>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</si>
  <si>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</si>
  <si>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</si>
  <si>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</si>
  <si>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</si>
  <si>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</si>
  <si>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</si>
  <si>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</si>
  <si>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</si>
  <si>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</si>
  <si>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</si>
  <si>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</si>
  <si>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</si>
  <si>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</si>
  <si>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</si>
  <si>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</si>
  <si>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</si>
  <si>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</si>
  <si>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</si>
  <si>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</si>
  <si>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</si>
  <si>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</si>
  <si>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</si>
  <si>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</si>
  <si>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</si>
  <si>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</si>
  <si>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</si>
  <si>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</si>
  <si>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</si>
  <si>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</si>
  <si>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</si>
  <si>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</si>
  <si>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</si>
  <si>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</si>
  <si>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</si>
  <si>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</si>
  <si>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</si>
  <si>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</si>
  <si>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</si>
  <si>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</si>
  <si>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</si>
  <si>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</si>
  <si>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</si>
  <si>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</si>
  <si>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</si>
  <si>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</si>
  <si>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</si>
  <si>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</si>
  <si>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</si>
  <si>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</si>
  <si>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</si>
  <si>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</si>
  <si>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</si>
  <si>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</si>
  <si>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</si>
  <si>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</si>
  <si>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</si>
  <si>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</si>
  <si>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</si>
  <si>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</si>
  <si>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</si>
  <si>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</si>
  <si>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</si>
  <si>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</si>
  <si>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</si>
  <si>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</si>
  <si>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</si>
  <si>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</si>
  <si>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</si>
  <si>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</si>
  <si>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</si>
  <si>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</si>
  <si>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</si>
  <si>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</si>
  <si>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</si>
  <si>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</si>
  <si>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</si>
  <si>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</si>
  <si>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</si>
  <si>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</si>
  <si>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</si>
  <si>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</si>
  <si>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</si>
  <si>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</si>
  <si>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</si>
  <si>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</si>
  <si>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</si>
  <si>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</si>
  <si>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</si>
  <si>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</si>
  <si>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</si>
  <si>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</si>
  <si>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</si>
  <si>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</si>
  <si>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</si>
  <si>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</si>
  <si>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</si>
  <si>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</si>
  <si>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</si>
  <si>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</si>
  <si>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</si>
  <si>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</si>
  <si>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</si>
  <si>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</si>
  <si>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</si>
  <si>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</si>
  <si>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</si>
  <si>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</si>
  <si>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</si>
  <si>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</si>
  <si>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</si>
  <si>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</si>
  <si>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</si>
  <si>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</si>
  <si>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</si>
  <si>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</si>
  <si>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</si>
  <si>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</si>
  <si>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</si>
  <si>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</si>
  <si>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</si>
  <si>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</si>
  <si>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</si>
  <si>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</si>
  <si>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</si>
  <si>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</si>
  <si>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</si>
  <si>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</si>
  <si>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</si>
  <si>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</si>
  <si>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</si>
  <si>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</si>
  <si>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</si>
  <si>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</si>
  <si>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</si>
  <si>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</si>
  <si>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</si>
  <si>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</si>
  <si>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</si>
  <si>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</si>
  <si>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</si>
  <si>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</si>
  <si>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</si>
  <si>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</si>
  <si>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</si>
  <si>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</si>
  <si>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</si>
  <si>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</si>
  <si>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</si>
  <si>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</si>
  <si>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</si>
  <si>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</si>
  <si>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</si>
  <si>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</si>
  <si>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</si>
  <si>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</si>
  <si>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</si>
  <si>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</si>
  <si>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</si>
  <si>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</si>
  <si>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</si>
  <si>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</si>
  <si>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</si>
  <si>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</si>
  <si>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</si>
  <si>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</si>
  <si>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</si>
  <si>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</si>
  <si>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</si>
  <si>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</si>
  <si>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</si>
  <si>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</si>
  <si>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</si>
  <si>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</si>
  <si>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</si>
  <si>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</si>
  <si>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</si>
  <si>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</si>
  <si>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</si>
  <si>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</si>
  <si>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</si>
  <si>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</si>
  <si>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</si>
  <si>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</si>
  <si>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</si>
  <si>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</si>
  <si>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</si>
  <si>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</si>
  <si>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</si>
  <si>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</si>
  <si>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</si>
  <si>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</si>
  <si>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</si>
  <si>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</si>
  <si>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</si>
  <si>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</si>
  <si>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</si>
  <si>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</si>
  <si>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</si>
  <si>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</si>
  <si>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</si>
  <si>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</si>
  <si>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</si>
  <si>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</si>
  <si>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</si>
  <si>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</si>
  <si>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</si>
  <si>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</si>
  <si>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</si>
  <si>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</si>
  <si>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</si>
  <si>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</si>
  <si>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</si>
  <si>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</si>
  <si>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</si>
  <si>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</si>
  <si>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</si>
  <si>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</si>
  <si>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</si>
  <si>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</si>
  <si>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</si>
  <si>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</si>
  <si>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</si>
  <si>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</si>
  <si>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</si>
  <si>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</si>
  <si>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</si>
  <si>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</si>
  <si>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</si>
  <si>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</si>
  <si>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</si>
  <si>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</si>
  <si>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</si>
  <si>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</si>
  <si>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</si>
  <si>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</si>
  <si>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</si>
  <si>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</si>
  <si>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</si>
  <si>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</si>
  <si>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</si>
  <si>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</si>
  <si>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</si>
  <si>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</si>
  <si>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</si>
  <si>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</si>
  <si>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</si>
  <si>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</si>
  <si>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</si>
  <si>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</si>
  <si>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</si>
  <si>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</si>
  <si>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</si>
  <si>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</si>
  <si>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</si>
  <si>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</si>
  <si>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</si>
  <si>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</si>
  <si>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</si>
  <si>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</si>
  <si>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</si>
  <si>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</si>
  <si>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</si>
  <si>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</si>
  <si>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</si>
  <si>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</si>
  <si>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</si>
  <si>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</si>
  <si>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</si>
  <si>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</si>
  <si>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</si>
  <si>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</si>
  <si>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</si>
  <si>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</si>
  <si>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</si>
  <si>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</si>
  <si>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</si>
  <si>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</si>
  <si>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</si>
  <si>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</si>
  <si>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</si>
  <si>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</si>
  <si>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</si>
  <si>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</si>
  <si>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</si>
  <si>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</si>
  <si>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</si>
  <si>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</si>
  <si>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</si>
  <si>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</si>
  <si>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</si>
  <si>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</si>
  <si>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</si>
  <si>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</si>
  <si>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</si>
  <si>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</si>
  <si>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</si>
  <si>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</si>
  <si>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</si>
  <si>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</si>
  <si>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</si>
  <si>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</si>
  <si>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</si>
  <si>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</si>
  <si>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</si>
  <si>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</si>
  <si>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</si>
  <si>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</si>
  <si>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</si>
  <si>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</si>
  <si>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</si>
  <si>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</si>
  <si>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</si>
  <si>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</si>
  <si>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</si>
  <si>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</si>
  <si>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</si>
  <si>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</si>
  <si>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</si>
  <si>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</si>
  <si>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</si>
  <si>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</si>
  <si>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</si>
  <si>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</si>
  <si>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</si>
  <si>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</si>
  <si>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</si>
  <si>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</si>
  <si>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</si>
  <si>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</si>
  <si>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</si>
  <si>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</si>
  <si>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</si>
  <si>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</si>
  <si>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</si>
  <si>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</si>
  <si>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</si>
  <si>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</si>
  <si>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</si>
  <si>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</si>
  <si>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</si>
  <si>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</si>
  <si>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</si>
  <si>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</si>
  <si>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</si>
  <si>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</si>
  <si>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</si>
  <si>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</si>
  <si>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</si>
  <si>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</si>
  <si>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</si>
  <si>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</si>
  <si>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</si>
  <si>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</si>
  <si>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</si>
  <si>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</si>
  <si>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</si>
  <si>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</si>
  <si>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</si>
  <si>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</si>
  <si>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</si>
  <si>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</si>
  <si>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</si>
  <si>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</si>
  <si>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</si>
  <si>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</si>
  <si>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</si>
  <si>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</si>
  <si>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</si>
  <si>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</si>
  <si>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</si>
  <si>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</si>
  <si>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</si>
  <si>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</si>
  <si>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</si>
  <si>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</si>
  <si>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</si>
  <si>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</si>
  <si>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</si>
  <si>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</si>
  <si>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</si>
  <si>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</si>
  <si>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</si>
  <si>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</si>
  <si>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</si>
  <si>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</si>
  <si>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</si>
  <si>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</si>
  <si>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</si>
  <si>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</si>
  <si>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</si>
  <si>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</si>
  <si>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</si>
  <si>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</si>
  <si>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</si>
  <si>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</si>
  <si>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</si>
  <si>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</si>
  <si>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</si>
  <si>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</si>
  <si>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</si>
  <si>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</si>
  <si>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</si>
  <si>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</si>
  <si>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</si>
  <si>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</si>
  <si>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</si>
  <si>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</si>
  <si>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</si>
  <si>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</si>
  <si>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</si>
  <si>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</si>
  <si>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</si>
  <si>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</si>
  <si>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</si>
  <si>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</si>
  <si>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</si>
  <si>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</si>
  <si>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</si>
  <si>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</si>
  <si>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</si>
  <si>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</si>
  <si>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</si>
  <si>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</si>
  <si>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</si>
  <si>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</si>
  <si>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</si>
  <si>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</si>
  <si>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</si>
  <si>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</si>
  <si>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</si>
  <si>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</si>
  <si>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</si>
  <si>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</si>
  <si>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</si>
  <si>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</si>
  <si>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</si>
  <si>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</si>
  <si>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</si>
  <si>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</si>
  <si>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</si>
  <si>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</si>
  <si>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</si>
  <si>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</si>
  <si>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</si>
  <si>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</si>
  <si>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</si>
  <si>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</si>
  <si>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</si>
  <si>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</si>
  <si>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</si>
  <si>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</si>
  <si>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</si>
  <si>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</si>
  <si>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</si>
  <si>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</si>
  <si>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</si>
  <si>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</si>
  <si>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</si>
  <si>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</si>
  <si>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</si>
  <si>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</si>
  <si>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</si>
  <si>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</si>
  <si>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</si>
  <si>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</si>
  <si>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</si>
  <si>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</si>
  <si>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</si>
  <si>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</si>
  <si>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</si>
  <si>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</si>
  <si>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</si>
  <si>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</si>
  <si>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</si>
  <si>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</si>
  <si>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</si>
  <si>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</si>
  <si>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</si>
  <si>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</si>
  <si>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</si>
  <si>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</si>
  <si>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</si>
  <si>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</si>
  <si>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</si>
  <si>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</si>
  <si>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</si>
  <si>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</si>
  <si>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</si>
  <si>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</si>
  <si>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</si>
  <si>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</si>
  <si>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</si>
  <si>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</si>
  <si>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</si>
  <si>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</si>
  <si>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</si>
  <si>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</si>
  <si>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</si>
  <si>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</si>
  <si>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</si>
  <si>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</si>
  <si>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</si>
  <si>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</si>
  <si>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</si>
  <si>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</si>
  <si>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</si>
  <si>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</si>
  <si>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</si>
  <si>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</si>
  <si>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</si>
  <si>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</si>
  <si>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</si>
  <si>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</si>
  <si>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</si>
  <si>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</si>
  <si>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</si>
  <si>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</si>
  <si>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</si>
  <si>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</si>
  <si>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</si>
  <si>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</si>
  <si>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</si>
  <si>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</si>
  <si>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</si>
  <si>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</si>
  <si>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</si>
  <si>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</si>
  <si>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</si>
  <si>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</si>
  <si>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</si>
  <si>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</si>
  <si>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</si>
  <si>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</si>
  <si>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</si>
  <si>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</si>
  <si>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</si>
  <si>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</si>
  <si>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</si>
  <si>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</si>
  <si>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</si>
  <si>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</si>
  <si>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</si>
  <si>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</si>
  <si>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</si>
  <si>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</si>
  <si>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</si>
  <si>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</si>
  <si>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</si>
  <si>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</si>
  <si>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</si>
  <si>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</si>
  <si>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</si>
  <si>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</si>
  <si>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</si>
  <si>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</si>
  <si>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</si>
  <si>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</si>
  <si>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</si>
  <si>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</si>
  <si>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</si>
  <si>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</si>
  <si>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</si>
  <si>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</si>
  <si>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</si>
  <si>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</si>
  <si>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</si>
  <si>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</si>
  <si>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</si>
  <si>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</si>
  <si>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</si>
  <si>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</si>
  <si>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</si>
  <si>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</si>
  <si>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</si>
  <si>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</si>
  <si>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</si>
  <si>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</si>
  <si>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</si>
  <si>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</si>
  <si>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</si>
  <si>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</si>
  <si>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</si>
  <si>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</si>
  <si>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</si>
  <si>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</si>
  <si>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</si>
  <si>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</si>
  <si>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</si>
  <si>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</si>
  <si>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</si>
  <si>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</si>
  <si>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</si>
  <si>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</si>
  <si>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</si>
  <si>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</si>
  <si>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</si>
  <si>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</si>
  <si>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</si>
  <si>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</si>
  <si>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</si>
  <si>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</si>
  <si>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</si>
  <si>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</si>
  <si>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</si>
  <si>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</si>
  <si>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</si>
  <si>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</si>
  <si>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</si>
  <si>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</si>
  <si>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</si>
  <si>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</si>
  <si>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</si>
  <si>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</si>
  <si>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</si>
  <si>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</si>
  <si>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</si>
  <si>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</si>
  <si>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</si>
  <si>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</si>
  <si>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</si>
  <si>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</si>
  <si>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</si>
  <si>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</si>
  <si>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</si>
  <si>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</si>
  <si>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</si>
  <si>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</si>
  <si>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</si>
  <si>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</si>
  <si>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</si>
  <si>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</si>
  <si>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</si>
  <si>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</si>
  <si>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</si>
  <si>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</si>
  <si>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</si>
  <si>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</si>
  <si>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</si>
  <si>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</si>
  <si>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</si>
  <si>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</si>
  <si>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</si>
  <si>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</si>
  <si>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</si>
  <si>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</si>
  <si>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</si>
  <si>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</si>
  <si>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</si>
  <si>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</si>
  <si>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</si>
  <si>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</si>
  <si>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</si>
  <si>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</si>
  <si>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</si>
  <si>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</si>
  <si>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</si>
  <si>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</si>
  <si>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</si>
  <si>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</si>
  <si>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</si>
  <si>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</si>
  <si>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</si>
  <si>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</si>
  <si>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</si>
  <si>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</si>
  <si>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</si>
  <si>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</si>
  <si>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</si>
  <si>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</si>
  <si>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</si>
  <si>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</si>
  <si>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</si>
  <si>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</si>
  <si>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</si>
  <si>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</si>
  <si>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</si>
  <si>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</si>
  <si>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</si>
  <si>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</si>
  <si>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</si>
  <si>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</si>
  <si>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</si>
  <si>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</si>
  <si>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</si>
  <si>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</si>
  <si>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</si>
  <si>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</si>
  <si>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</si>
  <si>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</si>
  <si>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</si>
  <si>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</si>
  <si>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</si>
  <si>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</si>
  <si>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</si>
  <si>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</si>
  <si>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</si>
  <si>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</si>
  <si>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</si>
  <si>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</si>
  <si>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</si>
  <si>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</si>
  <si>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</si>
  <si>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</si>
  <si>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</si>
  <si>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</si>
  <si>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</si>
  <si>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</si>
  <si>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</si>
  <si>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</si>
  <si>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</si>
  <si>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</si>
  <si>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</si>
  <si>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</si>
  <si>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</si>
  <si>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</si>
  <si>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</si>
  <si>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</si>
  <si>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</si>
  <si>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</si>
  <si>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</si>
  <si>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</si>
  <si>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</si>
  <si>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</si>
  <si>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</si>
  <si>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</si>
  <si>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</si>
  <si>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</si>
  <si>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</si>
  <si>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</si>
  <si>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</si>
  <si>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</si>
  <si>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</si>
  <si>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</si>
  <si>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</si>
  <si>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</si>
  <si>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</si>
  <si>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</si>
  <si>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</si>
  <si>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</si>
  <si>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</si>
  <si>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</si>
  <si>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</si>
  <si>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</si>
  <si>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</si>
  <si>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</si>
  <si>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</si>
  <si>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</si>
  <si>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</si>
  <si>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</si>
  <si>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</si>
  <si>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</si>
  <si>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</si>
  <si>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</si>
  <si>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</si>
  <si>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</si>
  <si>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</si>
  <si>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</si>
  <si>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</si>
  <si>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</si>
  <si>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</si>
  <si>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</si>
  <si>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</si>
  <si>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</si>
  <si>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</si>
  <si>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</si>
  <si>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</si>
  <si>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</si>
  <si>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</si>
  <si>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</si>
  <si>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</si>
  <si>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</si>
  <si>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</si>
  <si>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</si>
  <si>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</si>
  <si>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</si>
  <si>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</si>
  <si>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</si>
  <si>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</si>
  <si>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</si>
  <si>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</si>
  <si>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</si>
  <si>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</si>
  <si>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</si>
  <si>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</si>
  <si>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</si>
  <si>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</si>
  <si>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</si>
  <si>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</si>
  <si>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</si>
  <si>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</si>
  <si>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</si>
  <si>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</si>
  <si>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</si>
  <si>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</si>
  <si>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</si>
  <si>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</si>
  <si>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</si>
  <si>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</si>
  <si>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</si>
  <si>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</si>
  <si>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</si>
  <si>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</si>
  <si>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</si>
  <si>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</si>
  <si>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</si>
  <si>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</si>
  <si>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</si>
  <si>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</si>
  <si>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</si>
  <si>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</si>
  <si>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</si>
  <si>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</si>
  <si>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</si>
  <si>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</si>
  <si>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</si>
  <si>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</si>
  <si>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</si>
  <si>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</si>
  <si>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</si>
  <si>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</si>
  <si>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</si>
  <si>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</si>
  <si>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</si>
  <si>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</si>
  <si>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</si>
  <si>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</si>
  <si>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</si>
  <si>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</si>
  <si>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</si>
  <si>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</si>
  <si>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</si>
  <si>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</si>
  <si>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</si>
  <si>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</si>
  <si>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</si>
  <si>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</si>
  <si>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</si>
  <si>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</si>
  <si>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</si>
  <si>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</si>
  <si>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</si>
  <si>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</si>
  <si>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</si>
  <si>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</si>
  <si>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</si>
  <si>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</si>
  <si>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</si>
  <si>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</si>
  <si>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</si>
  <si>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</si>
  <si>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</si>
  <si>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</si>
  <si>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</si>
  <si>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</si>
  <si>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</si>
  <si>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</si>
  <si>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</si>
  <si>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</si>
  <si>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</si>
  <si>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</si>
  <si>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</si>
  <si>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</si>
  <si>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</si>
  <si>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</si>
  <si>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</si>
  <si>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</si>
  <si>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</si>
  <si>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</si>
  <si>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</si>
  <si>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</si>
  <si>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</si>
  <si>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</si>
  <si>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</si>
  <si>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</si>
  <si>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</si>
  <si>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</si>
  <si>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</si>
  <si>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</si>
  <si>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</si>
  <si>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</si>
  <si>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</si>
  <si>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</si>
  <si>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</si>
  <si>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</si>
  <si>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</si>
  <si>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</si>
  <si>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</si>
  <si>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</si>
  <si>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</si>
  <si>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</si>
  <si>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</si>
  <si>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</si>
  <si>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</si>
  <si>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</si>
  <si>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</si>
  <si>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</si>
  <si>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</si>
  <si>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</si>
  <si>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</si>
  <si>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</si>
  <si>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</si>
  <si>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</si>
  <si>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</si>
  <si>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</si>
  <si>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</si>
  <si>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</si>
  <si>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</si>
  <si>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</si>
  <si>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</si>
  <si>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</si>
  <si>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</si>
  <si>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</si>
  <si>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</si>
  <si>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</si>
  <si>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</si>
  <si>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</si>
  <si>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</si>
  <si>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</si>
  <si>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</si>
  <si>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</si>
  <si>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</si>
  <si>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</si>
  <si>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</si>
  <si>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</si>
  <si>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</si>
  <si>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</si>
  <si>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</si>
  <si>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</si>
  <si>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</si>
  <si>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</si>
  <si>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</si>
  <si>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</si>
  <si>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</si>
  <si>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</si>
  <si>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</si>
  <si>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</si>
  <si>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</si>
  <si>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</si>
  <si>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</si>
  <si>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</si>
  <si>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</si>
  <si>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</si>
  <si>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</si>
  <si>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</si>
  <si>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</si>
  <si>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</si>
  <si>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</si>
  <si>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</si>
  <si>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</si>
  <si>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</si>
  <si>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</si>
  <si>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</si>
  <si>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</si>
  <si>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</si>
  <si>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</si>
  <si>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</si>
  <si>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</si>
  <si>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</si>
  <si>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</si>
  <si>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</si>
  <si>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</si>
  <si>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</si>
  <si>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</si>
  <si>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</si>
  <si>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</si>
  <si>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</si>
  <si>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</si>
  <si>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</si>
  <si>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</si>
  <si>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</si>
  <si>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</si>
  <si>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</si>
  <si>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</si>
  <si>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</si>
  <si>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</si>
  <si>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</si>
  <si>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</si>
  <si>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</si>
  <si>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</si>
  <si>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</si>
  <si>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</si>
  <si>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</si>
  <si>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</si>
  <si>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</si>
  <si>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</si>
  <si>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</si>
  <si>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</si>
  <si>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</si>
  <si>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</si>
  <si>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</si>
  <si>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</si>
  <si>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</si>
  <si>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</si>
  <si>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</si>
  <si>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</si>
  <si>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</si>
  <si>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</si>
  <si>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</si>
  <si>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</si>
  <si>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</si>
  <si>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</si>
  <si>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</si>
  <si>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</si>
  <si>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</si>
  <si>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</si>
  <si>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</si>
  <si>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</si>
  <si>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</si>
  <si>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</si>
  <si>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</si>
  <si>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</si>
  <si>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</si>
  <si>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</si>
  <si>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</si>
  <si>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</si>
  <si>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</si>
  <si>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</si>
  <si>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</si>
  <si>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</si>
  <si>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</si>
  <si>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</si>
  <si>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</si>
  <si>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</si>
  <si>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</si>
  <si>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</si>
  <si>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</si>
  <si>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</si>
  <si>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</si>
  <si>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</si>
  <si>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</si>
  <si>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</si>
  <si>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</si>
  <si>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</si>
  <si>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</si>
  <si>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</si>
  <si>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</si>
  <si>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</si>
  <si>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</si>
  <si>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</si>
  <si>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</si>
  <si>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</si>
  <si>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</si>
  <si>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</si>
  <si>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</si>
  <si>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</si>
  <si>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</si>
  <si>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</si>
  <si>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</si>
  <si>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</si>
  <si>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</si>
  <si>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</si>
  <si>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</si>
  <si>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</si>
  <si>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</si>
  <si>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</si>
  <si>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</si>
  <si>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</si>
  <si>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</si>
  <si>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</si>
  <si>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</si>
  <si>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</si>
  <si>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</si>
  <si>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</si>
  <si>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</si>
  <si>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</si>
  <si>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</si>
  <si>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</si>
  <si>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</si>
  <si>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</si>
  <si>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</si>
  <si>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</si>
  <si>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</si>
  <si>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</si>
  <si>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</si>
  <si>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</si>
  <si>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</si>
  <si>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</si>
  <si>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</si>
  <si>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</si>
  <si>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</si>
  <si>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</si>
  <si>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</si>
  <si>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</si>
  <si>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</si>
  <si>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</si>
  <si>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</si>
  <si>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</si>
  <si>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</si>
  <si>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</si>
  <si>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</si>
  <si>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</si>
  <si>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</si>
  <si>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</si>
  <si>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</si>
  <si>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</si>
  <si>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</si>
  <si>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</si>
  <si>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</si>
  <si>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</si>
  <si>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</si>
  <si>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</si>
  <si>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</si>
  <si>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</si>
  <si>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</si>
  <si>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</si>
  <si>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</si>
  <si>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</si>
  <si>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</si>
  <si>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</si>
  <si>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</si>
  <si>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</si>
  <si>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</si>
  <si>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</si>
  <si>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</si>
  <si>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</si>
  <si>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</si>
  <si>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</si>
  <si>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</si>
  <si>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</si>
  <si>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</si>
  <si>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</si>
  <si>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</si>
  <si>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</si>
  <si>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</si>
  <si>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</si>
  <si>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</si>
  <si>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</si>
  <si>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</si>
  <si>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</si>
  <si>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</si>
  <si>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</si>
  <si>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</si>
  <si>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</si>
  <si>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</si>
  <si>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</si>
  <si>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</si>
  <si>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</si>
  <si>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</si>
  <si>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</si>
  <si>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</si>
  <si>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</si>
  <si>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</si>
  <si>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</si>
  <si>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</si>
  <si>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</si>
  <si>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</si>
  <si>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</si>
  <si>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</si>
  <si>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</si>
  <si>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</si>
  <si>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</si>
  <si>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</si>
  <si>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</si>
  <si>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</si>
  <si>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</si>
  <si>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</si>
  <si>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</si>
  <si>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</si>
  <si>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</si>
  <si>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</si>
  <si>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</si>
  <si>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</si>
  <si>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</si>
  <si>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</si>
  <si>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</si>
  <si>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</si>
  <si>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</si>
  <si>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</si>
  <si>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</si>
  <si>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</si>
  <si>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</si>
  <si>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</si>
  <si>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</si>
  <si>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</si>
  <si>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</si>
  <si>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</si>
  <si>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</si>
  <si>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</si>
  <si>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</si>
  <si>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</si>
  <si>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</si>
  <si>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</si>
  <si>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</si>
  <si>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</si>
  <si>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</si>
  <si>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</si>
  <si>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</si>
  <si>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</si>
  <si>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</si>
  <si>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</si>
  <si>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</si>
  <si>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</si>
  <si>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</si>
  <si>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</si>
  <si>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</si>
  <si>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</si>
  <si>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</si>
  <si>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</si>
  <si>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</si>
  <si>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</si>
  <si>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</si>
  <si>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</si>
  <si>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</si>
  <si>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</si>
  <si>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</si>
  <si>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</si>
  <si>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</si>
  <si>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</si>
  <si>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</si>
  <si>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</si>
  <si>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</si>
  <si>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</si>
  <si>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</si>
  <si>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</si>
  <si>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</si>
  <si>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</si>
  <si>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</si>
  <si>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</si>
  <si>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</si>
  <si>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</si>
  <si>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</si>
  <si>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</si>
  <si>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</si>
  <si>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</si>
  <si>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</si>
  <si>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</si>
  <si>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</si>
  <si>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</si>
  <si>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</si>
  <si>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</si>
  <si>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</si>
  <si>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</si>
  <si>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</si>
  <si>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</si>
  <si>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</si>
  <si>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</si>
  <si>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</si>
  <si>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</si>
  <si>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</si>
  <si>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</si>
  <si>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</si>
  <si>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</si>
  <si>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</si>
  <si>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</si>
  <si>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</si>
  <si>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</si>
  <si>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</si>
  <si>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</si>
  <si>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</si>
  <si>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</si>
  <si>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</si>
  <si>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</si>
  <si>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</si>
  <si>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</si>
  <si>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</si>
  <si>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</si>
  <si>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</si>
  <si>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</si>
  <si>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</si>
  <si>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</si>
  <si>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</si>
  <si>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</si>
  <si>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</si>
  <si>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</si>
  <si>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</si>
  <si>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</si>
  <si>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</si>
  <si>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</si>
  <si>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</si>
  <si>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</si>
  <si>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</si>
  <si>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</si>
  <si>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</si>
  <si>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</si>
  <si>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</si>
  <si>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</si>
  <si>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</si>
  <si>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</si>
  <si>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</si>
  <si>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</si>
  <si>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</si>
  <si>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</si>
  <si>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</si>
  <si>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</si>
  <si>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</si>
  <si>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</si>
  <si>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</si>
  <si>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</si>
  <si>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</si>
  <si>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</si>
  <si>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</si>
  <si>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</si>
  <si>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</si>
  <si>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</si>
  <si>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</si>
  <si>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</si>
  <si>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</si>
  <si>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</si>
  <si>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</si>
  <si>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</si>
  <si>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</si>
  <si>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</si>
  <si>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</si>
  <si>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</si>
  <si>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</si>
  <si>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</si>
  <si>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</si>
  <si>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</si>
  <si>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</si>
  <si>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</si>
  <si>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</si>
  <si>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</si>
  <si>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</si>
  <si>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</si>
  <si>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</si>
  <si>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</si>
  <si>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</si>
  <si>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</si>
  <si>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</si>
  <si>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</si>
  <si>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</si>
  <si>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</si>
  <si>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</si>
  <si>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</si>
  <si>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</si>
  <si>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</si>
  <si>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</si>
  <si>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</si>
  <si>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</si>
  <si>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</si>
  <si>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</si>
  <si>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</si>
  <si>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</si>
  <si>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</si>
  <si>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</si>
  <si>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</si>
  <si>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</si>
  <si>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</si>
  <si>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</si>
  <si>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</si>
  <si>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</si>
  <si>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</si>
  <si>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</si>
  <si>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</si>
  <si>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</si>
  <si>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</si>
  <si>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</si>
  <si>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</si>
  <si>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</si>
  <si>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</si>
  <si>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</si>
  <si>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</si>
  <si>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</si>
  <si>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</si>
  <si>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</si>
  <si>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</si>
  <si>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</si>
  <si>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</si>
  <si>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</si>
  <si>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</si>
  <si>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</si>
  <si>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</si>
  <si>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</si>
  <si>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</si>
  <si>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</si>
  <si>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</si>
  <si>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</si>
  <si>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</si>
  <si>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</si>
  <si>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</si>
  <si>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</si>
  <si>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</si>
  <si>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</si>
  <si>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</si>
  <si>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</si>
  <si>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</si>
  <si>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</si>
  <si>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</si>
  <si>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</si>
  <si>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</si>
  <si>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</si>
  <si>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</si>
  <si>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</si>
  <si>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</si>
  <si>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</si>
  <si>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</si>
  <si>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</si>
  <si>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</si>
  <si>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</si>
  <si>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</si>
  <si>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</si>
  <si>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</si>
  <si>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</si>
  <si>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</si>
  <si>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</si>
  <si>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</si>
  <si>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</si>
  <si>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</si>
  <si>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</si>
  <si>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</si>
  <si>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</si>
  <si>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</si>
  <si>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</si>
  <si>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</si>
  <si>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</si>
  <si>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</si>
  <si>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</si>
  <si>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</si>
  <si>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</si>
  <si>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</si>
  <si>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</si>
  <si>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</si>
  <si>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</si>
  <si>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</si>
  <si>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</si>
  <si>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</si>
  <si>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</si>
  <si>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</si>
  <si>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</si>
  <si>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</si>
  <si>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</si>
  <si>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</si>
  <si>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</si>
  <si>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</si>
  <si>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</si>
  <si>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</si>
  <si>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</si>
  <si>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</si>
  <si>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</si>
  <si>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</si>
  <si>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</si>
  <si>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</si>
  <si>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</si>
  <si>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</si>
  <si>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</si>
  <si>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</si>
  <si>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</si>
  <si>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</si>
  <si>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</si>
  <si>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</si>
  <si>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</si>
  <si>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</si>
  <si>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</si>
  <si>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</si>
  <si>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</si>
  <si>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</si>
  <si>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</si>
  <si>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</si>
  <si>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</si>
  <si>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</si>
  <si>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</si>
  <si>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</si>
  <si>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</si>
  <si>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</si>
  <si>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</si>
  <si>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</si>
  <si>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</si>
  <si>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</si>
  <si>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</si>
  <si>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</si>
  <si>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</si>
  <si>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</si>
  <si>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</si>
  <si>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</si>
  <si>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</si>
  <si>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</si>
  <si>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</si>
  <si>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</si>
  <si>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</si>
  <si>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</si>
  <si>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</si>
  <si>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</si>
  <si>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</si>
  <si>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</si>
  <si>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</si>
  <si>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</si>
  <si>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</si>
  <si>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</si>
  <si>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</si>
  <si>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</si>
  <si>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</si>
  <si>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</si>
  <si>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</si>
  <si>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</si>
  <si>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</si>
  <si>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</si>
  <si>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</si>
  <si>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</si>
  <si>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</si>
  <si>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</si>
  <si>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</si>
  <si>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</si>
  <si>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</si>
  <si>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</si>
  <si>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</si>
  <si>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</si>
  <si>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</si>
  <si>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</si>
  <si>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</si>
  <si>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</si>
  <si>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</si>
  <si>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</si>
  <si>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</si>
  <si>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</si>
  <si>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</si>
  <si>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</si>
  <si>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</si>
  <si>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</si>
  <si>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</si>
  <si>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</si>
  <si>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</si>
  <si>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</si>
  <si>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</si>
  <si>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</si>
  <si>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</si>
  <si>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</si>
  <si>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</si>
  <si>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</si>
  <si>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</si>
  <si>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</si>
  <si>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</si>
  <si>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</si>
  <si>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</si>
  <si>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</si>
  <si>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</si>
  <si>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</si>
  <si>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</si>
  <si>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</si>
  <si>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</si>
  <si>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</si>
  <si>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</si>
  <si>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</si>
  <si>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</si>
  <si>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</si>
  <si>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</si>
  <si>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</si>
  <si>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</si>
  <si>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</si>
  <si>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</si>
  <si>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</si>
  <si>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</si>
  <si>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</si>
  <si>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</si>
  <si>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</si>
  <si>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</si>
  <si>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</si>
  <si>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</si>
  <si>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</si>
  <si>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</si>
  <si>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</si>
  <si>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</si>
  <si>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</si>
  <si>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</si>
  <si>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</si>
  <si>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</si>
  <si>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</si>
  <si>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</si>
  <si>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</si>
  <si>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</si>
  <si>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</si>
  <si>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</si>
  <si>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</si>
  <si>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</si>
  <si>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</si>
  <si>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</si>
  <si>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</si>
  <si>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</si>
  <si>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</si>
  <si>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</si>
  <si>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</si>
  <si>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</si>
  <si>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</si>
  <si>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</si>
  <si>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</si>
  <si>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</si>
  <si>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</si>
  <si>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</si>
  <si>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</si>
  <si>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</si>
  <si>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</si>
  <si>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</si>
  <si>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</si>
  <si>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</si>
  <si>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</si>
  <si>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</si>
  <si>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</si>
  <si>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</si>
  <si>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</si>
  <si>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</si>
  <si>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</si>
  <si>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</si>
  <si>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</si>
  <si>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</si>
  <si>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</si>
  <si>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</si>
  <si>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</si>
  <si>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</si>
  <si>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</si>
  <si>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</si>
  <si>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</si>
  <si>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</si>
  <si>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</si>
  <si>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</si>
  <si>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</si>
  <si>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</si>
  <si>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</si>
  <si>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</si>
  <si>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</si>
  <si>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</si>
  <si>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</si>
  <si>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</si>
  <si>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</si>
  <si>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</si>
  <si>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</si>
  <si>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</si>
  <si>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</si>
  <si>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</si>
  <si>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</si>
  <si>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</si>
  <si>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</si>
  <si>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</si>
  <si>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</si>
  <si>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</si>
  <si>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</si>
  <si>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</si>
  <si>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</si>
  <si>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</si>
  <si>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</si>
  <si>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</si>
  <si>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</si>
  <si>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</si>
  <si>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</si>
  <si>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</si>
  <si>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</si>
  <si>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</si>
  <si>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</si>
  <si>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</si>
  <si>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</si>
  <si>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</si>
  <si>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</si>
  <si>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</si>
  <si>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</si>
  <si>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</si>
  <si>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</si>
  <si>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</si>
  <si>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</si>
  <si>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</si>
  <si>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</si>
  <si>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</si>
  <si>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</si>
  <si>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</si>
  <si>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</si>
  <si>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</si>
  <si>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</si>
  <si>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</si>
  <si>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</si>
  <si>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</si>
  <si>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</si>
  <si>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</si>
  <si>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</si>
  <si>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</si>
  <si>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</si>
  <si>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</si>
  <si>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</si>
  <si>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</si>
  <si>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</si>
  <si>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</si>
  <si>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</si>
  <si>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</si>
  <si>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</si>
  <si>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</si>
  <si>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</si>
  <si>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</si>
  <si>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</si>
  <si>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</si>
  <si>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</si>
  <si>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</si>
  <si>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</si>
  <si>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</si>
  <si>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</si>
  <si>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</si>
  <si>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</si>
  <si>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</si>
  <si>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</si>
  <si>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</si>
  <si>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</si>
  <si>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</si>
  <si>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</si>
  <si>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</si>
  <si>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</si>
  <si>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</si>
  <si>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</si>
  <si>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</si>
  <si>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</si>
  <si>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</si>
  <si>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</si>
  <si>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</si>
  <si>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</si>
  <si>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</si>
  <si>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</si>
  <si>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</si>
  <si>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</si>
  <si>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</si>
  <si>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</si>
  <si>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</si>
  <si>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</si>
  <si>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</si>
  <si>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</si>
  <si>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</si>
  <si>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</si>
  <si>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</si>
  <si>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</si>
  <si>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</si>
  <si>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</si>
  <si>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</si>
  <si>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</si>
  <si>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</si>
  <si>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</si>
  <si>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</si>
  <si>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</si>
  <si>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</si>
  <si>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</si>
  <si>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</si>
  <si>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</si>
  <si>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</si>
  <si>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</si>
  <si>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</si>
  <si>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</si>
  <si>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</si>
  <si>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</si>
  <si>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</si>
  <si>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</si>
  <si>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</si>
  <si>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</si>
  <si>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</si>
  <si>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</si>
  <si>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</si>
  <si>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</si>
  <si>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</si>
  <si>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</si>
  <si>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</si>
  <si>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</si>
  <si>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</si>
  <si>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</si>
  <si>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</si>
  <si>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</si>
  <si>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</si>
  <si>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</si>
  <si>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</si>
  <si>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</si>
  <si>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</si>
  <si>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</si>
  <si>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</si>
  <si>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</si>
  <si>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</si>
  <si>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</si>
  <si>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</si>
  <si>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</si>
  <si>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</si>
  <si>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</si>
  <si>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</si>
  <si>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</si>
  <si>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</si>
  <si>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</si>
  <si>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</si>
  <si>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</si>
  <si>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</si>
  <si>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</si>
  <si>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</si>
  <si>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</si>
  <si>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</si>
  <si>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</si>
  <si>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</si>
  <si>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</si>
  <si>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</si>
  <si>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</si>
  <si>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</si>
  <si>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</si>
  <si>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</si>
  <si>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</si>
  <si>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</si>
  <si>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</si>
  <si>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</si>
  <si>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</si>
  <si>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</si>
  <si>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</si>
  <si>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</si>
  <si>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</si>
  <si>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</si>
  <si>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</si>
  <si>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</si>
  <si>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</si>
  <si>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</si>
  <si>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</si>
  <si>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</si>
  <si>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</si>
  <si>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</si>
  <si>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</si>
  <si>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</si>
  <si>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</si>
  <si>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</si>
  <si>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</si>
  <si>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</si>
  <si>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</si>
  <si>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</si>
  <si>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</si>
  <si>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</si>
  <si>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</si>
  <si>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</si>
  <si>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</si>
  <si>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</si>
  <si>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</si>
  <si>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</si>
  <si>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</si>
  <si>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</si>
  <si>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</si>
  <si>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</si>
  <si>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</si>
  <si>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</si>
  <si>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</si>
  <si>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</si>
  <si>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</si>
  <si>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</si>
  <si>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</si>
  <si>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</si>
  <si>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</si>
  <si>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</si>
  <si>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</si>
  <si>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</si>
  <si>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</si>
  <si>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</si>
  <si>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</si>
  <si>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</si>
  <si>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</si>
  <si>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</si>
  <si>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</si>
  <si>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</si>
  <si>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</si>
  <si>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</si>
  <si>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</si>
  <si>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</si>
  <si>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</si>
  <si>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</si>
  <si>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</si>
  <si>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</si>
  <si>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</si>
  <si>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</si>
  <si>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</si>
  <si>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</si>
  <si>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</si>
  <si>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</si>
  <si>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</si>
  <si>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</si>
  <si>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</si>
  <si>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</si>
  <si>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</si>
  <si>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</si>
  <si>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</si>
  <si>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</si>
  <si>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</si>
  <si>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</si>
  <si>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</si>
  <si>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</si>
  <si>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</si>
  <si>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</si>
  <si>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</si>
  <si>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</si>
  <si>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</si>
  <si>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</si>
  <si>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</si>
  <si>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</si>
  <si>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</si>
  <si>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</si>
  <si>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</si>
  <si>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</si>
  <si>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</si>
  <si>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</si>
  <si>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</si>
  <si>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</si>
  <si>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</si>
  <si>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</si>
  <si>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</si>
  <si>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</si>
  <si>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</si>
  <si>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</si>
  <si>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</si>
  <si>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</si>
  <si>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</si>
  <si>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</si>
  <si>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</si>
  <si>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</si>
  <si>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</si>
  <si>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</si>
  <si>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</si>
  <si>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</si>
  <si>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</si>
  <si>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</si>
  <si>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</si>
  <si>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</si>
  <si>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</si>
  <si>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</si>
  <si>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</si>
  <si>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</si>
  <si>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</si>
  <si>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</si>
  <si>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</si>
  <si>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</si>
  <si>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</si>
  <si>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</si>
  <si>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</si>
  <si>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</si>
  <si>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</si>
  <si>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</si>
  <si>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</si>
  <si>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</si>
  <si>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</si>
  <si>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</si>
  <si>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</si>
  <si>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</si>
  <si>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</si>
  <si>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</si>
  <si>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</si>
  <si>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</si>
  <si>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</si>
  <si>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</si>
  <si>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</si>
  <si>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</si>
  <si>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</si>
  <si>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</si>
  <si>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</si>
  <si>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</si>
  <si>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</si>
  <si>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</si>
  <si>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</si>
  <si>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</si>
  <si>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</si>
  <si>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</si>
  <si>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</si>
  <si>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</si>
  <si>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</si>
  <si>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</si>
  <si>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</si>
  <si>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</si>
  <si>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</si>
  <si>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</si>
  <si>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</si>
  <si>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</si>
  <si>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</si>
  <si>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</si>
  <si>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</si>
  <si>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</si>
  <si>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</si>
  <si>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</si>
  <si>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</si>
  <si>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</si>
  <si>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</si>
  <si>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</si>
  <si>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</si>
  <si>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</si>
  <si>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</si>
  <si>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</si>
  <si>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</si>
  <si>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</si>
  <si>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</si>
  <si>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</si>
  <si>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</si>
  <si>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</si>
  <si>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</si>
  <si>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</si>
  <si>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</si>
  <si>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</si>
  <si>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</si>
  <si>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</si>
  <si>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</si>
  <si>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</si>
  <si>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</si>
  <si>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</si>
  <si>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</si>
  <si>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</si>
  <si>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</si>
  <si>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</si>
  <si>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</si>
  <si>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</si>
  <si>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</si>
  <si>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</si>
  <si>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</si>
  <si>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</si>
  <si>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</si>
  <si>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</si>
  <si>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</si>
  <si>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</si>
  <si>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</si>
  <si>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</si>
  <si>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</si>
  <si>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</si>
  <si>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</si>
  <si>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</si>
  <si>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</si>
  <si>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</si>
  <si>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</si>
  <si>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</si>
  <si>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</si>
  <si>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</si>
  <si>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</si>
  <si>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</si>
  <si>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</si>
  <si>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</si>
  <si>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</si>
  <si>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</si>
  <si>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</si>
  <si>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</si>
  <si>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</si>
  <si>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</si>
  <si>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</si>
  <si>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</si>
  <si>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</si>
  <si>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</si>
  <si>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</si>
  <si>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</si>
  <si>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</si>
  <si>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</si>
  <si>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</si>
  <si>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</si>
  <si>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</si>
  <si>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</si>
  <si>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</si>
  <si>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</si>
  <si>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</si>
  <si>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</si>
  <si>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</si>
  <si>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</si>
  <si>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</si>
  <si>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</si>
  <si>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</si>
  <si>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</si>
  <si>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</si>
  <si>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</si>
  <si>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</si>
  <si>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</si>
  <si>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</si>
  <si>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</si>
  <si>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</si>
  <si>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</si>
  <si>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</si>
  <si>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</si>
  <si>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</si>
  <si>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</si>
  <si>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</si>
  <si>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</si>
  <si>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</si>
  <si>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</si>
  <si>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</si>
  <si>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</si>
  <si>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</si>
  <si>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</si>
  <si>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</si>
  <si>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</si>
  <si>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</si>
  <si>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</si>
  <si>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</si>
  <si>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</si>
  <si>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</si>
  <si>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</si>
  <si>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</si>
  <si>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</si>
  <si>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</si>
  <si>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</si>
  <si>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</si>
  <si>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</si>
  <si>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</si>
  <si>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</si>
  <si>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</si>
  <si>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</si>
  <si>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</si>
  <si>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</si>
  <si>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</si>
  <si>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</si>
  <si>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</si>
  <si>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</si>
  <si>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</si>
  <si>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</si>
  <si>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</si>
  <si>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</si>
  <si>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</si>
  <si>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</si>
  <si>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</si>
  <si>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</si>
  <si>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</si>
  <si>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</si>
  <si>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</si>
  <si>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</si>
  <si>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</si>
  <si>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</si>
  <si>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</si>
  <si>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</si>
  <si>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</si>
  <si>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</si>
  <si>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</si>
  <si>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</si>
  <si>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</si>
  <si>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</si>
  <si>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</si>
  <si>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</si>
  <si>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</si>
  <si>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</si>
  <si>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</si>
  <si>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</si>
  <si>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</si>
  <si>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</si>
  <si>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</si>
  <si>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</si>
  <si>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</si>
  <si>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</si>
  <si>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</si>
  <si>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</si>
  <si>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</si>
  <si>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</si>
  <si>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</si>
  <si>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</si>
  <si>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</si>
  <si>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</si>
  <si>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</si>
  <si>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</si>
  <si>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</si>
  <si>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</si>
  <si>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</si>
  <si>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</si>
  <si>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</si>
  <si>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</si>
  <si>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</si>
  <si>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</si>
  <si>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</si>
  <si>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</si>
  <si>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</si>
  <si>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</si>
  <si>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</si>
  <si>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</si>
  <si>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</si>
  <si>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</si>
  <si>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</si>
  <si>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</si>
  <si>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</si>
  <si>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</si>
  <si>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</si>
  <si>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</si>
  <si>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</si>
  <si>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</si>
  <si>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</si>
  <si>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</si>
  <si>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</si>
  <si>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</si>
  <si>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</si>
  <si>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</si>
  <si>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</si>
  <si>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</si>
  <si>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</si>
  <si>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</si>
  <si>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</si>
  <si>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</si>
  <si>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</si>
  <si>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</si>
  <si>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</si>
  <si>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</si>
  <si>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</si>
  <si>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</si>
  <si>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</si>
  <si>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</si>
  <si>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</si>
  <si>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</si>
  <si>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</si>
  <si>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</si>
  <si>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</si>
  <si>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</si>
  <si>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</si>
  <si>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</si>
  <si>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</si>
  <si>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</si>
  <si>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</si>
  <si>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</si>
  <si>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</si>
  <si>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</si>
  <si>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</si>
  <si>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</si>
  <si>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</si>
  <si>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</si>
  <si>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</si>
  <si>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</si>
  <si>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</si>
  <si>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</si>
  <si>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</si>
  <si>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</si>
  <si>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</si>
  <si>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</si>
  <si>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</si>
  <si>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</si>
  <si>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</si>
  <si>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</si>
  <si>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</si>
  <si>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</si>
  <si>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</si>
  <si>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</si>
  <si>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</si>
  <si>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</si>
  <si>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</si>
  <si>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</si>
  <si>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</si>
  <si>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</si>
  <si>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</si>
  <si>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</si>
  <si>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</si>
  <si>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</si>
  <si>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</si>
  <si>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</si>
  <si>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</si>
  <si>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</si>
  <si>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</si>
  <si>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</si>
  <si>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</si>
  <si>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</si>
  <si>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</si>
  <si>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</si>
  <si>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</si>
  <si>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</si>
  <si>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</si>
  <si>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</si>
  <si>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</si>
  <si>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</si>
  <si>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</si>
  <si>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</si>
  <si>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</si>
  <si>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</si>
  <si>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</si>
  <si>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</si>
  <si>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</si>
  <si>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</si>
  <si>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</si>
  <si>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</si>
  <si>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</si>
  <si>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</si>
  <si>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</si>
  <si>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</si>
  <si>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</si>
  <si>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</si>
  <si>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</si>
  <si>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</si>
  <si>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</si>
  <si>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</si>
  <si>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</si>
  <si>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</si>
  <si>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</si>
  <si>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</si>
  <si>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</si>
  <si>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</si>
  <si>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</si>
  <si>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</si>
  <si>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</si>
  <si>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</si>
  <si>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</si>
  <si>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</si>
  <si>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</si>
  <si>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</si>
  <si>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</si>
  <si>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</si>
  <si>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</si>
  <si>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</si>
  <si>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</si>
  <si>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</si>
  <si>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</si>
  <si>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</si>
  <si>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</si>
  <si>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</si>
  <si>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</si>
  <si>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</si>
  <si>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</si>
  <si>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</si>
  <si>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</si>
  <si>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</si>
  <si>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</si>
  <si>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</si>
  <si>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</si>
  <si>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</si>
  <si>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</si>
  <si>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</si>
  <si>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</si>
  <si>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</si>
  <si>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</si>
  <si>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</si>
  <si>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</si>
  <si>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</si>
  <si>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</si>
  <si>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</si>
  <si>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</si>
  <si>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</si>
  <si>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</si>
  <si>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</si>
  <si>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</si>
  <si>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</si>
  <si>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</si>
  <si>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</si>
  <si>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</si>
  <si>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</si>
  <si>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</si>
  <si>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</si>
  <si>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</si>
  <si>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</si>
  <si>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</si>
  <si>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</si>
  <si>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</si>
  <si>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</si>
  <si>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</si>
  <si>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</si>
  <si>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</si>
  <si>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</si>
  <si>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</si>
  <si>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</si>
  <si>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</si>
  <si>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</si>
  <si>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</si>
  <si>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</si>
  <si>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</si>
  <si>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</si>
  <si>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</si>
  <si>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</si>
  <si>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</si>
  <si>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</si>
  <si>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</si>
  <si>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</si>
  <si>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</si>
  <si>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</si>
  <si>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</si>
  <si>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</si>
  <si>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</si>
  <si>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</si>
  <si>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</si>
  <si>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</si>
  <si>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</si>
  <si>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</si>
  <si>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</si>
  <si>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</si>
  <si>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</si>
  <si>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</si>
  <si>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</si>
  <si>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</si>
  <si>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</si>
  <si>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</si>
  <si>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</si>
  <si>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</si>
  <si>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</si>
  <si>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</si>
  <si>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</si>
  <si>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</si>
  <si>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</si>
  <si>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</si>
  <si>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</si>
  <si>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</si>
  <si>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</si>
  <si>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</si>
  <si>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</si>
  <si>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</si>
  <si>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</si>
  <si>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</si>
  <si>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</si>
  <si>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</si>
  <si>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</si>
  <si>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</si>
  <si>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</si>
  <si>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</si>
  <si>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</si>
  <si>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</si>
  <si>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</si>
  <si>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</si>
  <si>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</si>
  <si>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</si>
  <si>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</si>
  <si>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</si>
  <si>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</si>
  <si>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</si>
  <si>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</si>
  <si>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</si>
  <si>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</si>
  <si>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</si>
  <si>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</si>
  <si>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</si>
  <si>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</si>
  <si>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</si>
  <si>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</si>
  <si>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</si>
  <si>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</si>
  <si>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</si>
  <si>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</si>
  <si>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</si>
  <si>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</si>
  <si>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</si>
  <si>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</si>
  <si>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</si>
  <si>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</si>
  <si>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</si>
  <si>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</si>
  <si>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</si>
  <si>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</si>
  <si>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</si>
  <si>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</si>
  <si>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</si>
  <si>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</si>
  <si>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</si>
  <si>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</si>
  <si>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</si>
  <si>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</si>
  <si>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</si>
  <si>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</si>
  <si>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</si>
  <si>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</si>
  <si>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</si>
  <si>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</si>
  <si>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</si>
  <si>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</si>
  <si>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</si>
  <si>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</si>
  <si>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</si>
  <si>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</si>
  <si>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</si>
  <si>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</si>
  <si>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</si>
  <si>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</si>
  <si>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</si>
  <si>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</si>
  <si>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</si>
  <si>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</si>
  <si>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</si>
  <si>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</si>
  <si>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</si>
  <si>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</si>
  <si>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</si>
  <si>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</si>
  <si>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</si>
  <si>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</si>
  <si>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</si>
  <si>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</si>
  <si>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</si>
  <si>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</si>
  <si>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</si>
  <si>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</si>
  <si>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</si>
  <si>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</si>
  <si>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</si>
  <si>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</si>
  <si>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</si>
  <si>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</si>
  <si>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</si>
  <si>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</si>
  <si>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</si>
  <si>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</si>
  <si>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</si>
  <si>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</si>
  <si>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</si>
  <si>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</si>
  <si>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</si>
  <si>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</si>
  <si>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</si>
  <si>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</si>
  <si>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</si>
  <si>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</si>
  <si>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</si>
  <si>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</si>
  <si>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</si>
  <si>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</si>
  <si>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</si>
  <si>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</si>
  <si>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</si>
  <si>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</si>
  <si>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</si>
  <si>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</si>
  <si>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</si>
  <si>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</si>
  <si>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</si>
  <si>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</si>
  <si>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</si>
  <si>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</si>
  <si>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</si>
  <si>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</si>
  <si>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</si>
  <si>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</si>
  <si>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</si>
  <si>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</si>
  <si>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</si>
  <si>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</si>
  <si>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</si>
  <si>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</si>
  <si>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</si>
  <si>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</si>
  <si>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</si>
  <si>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</si>
  <si>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</si>
  <si>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</si>
  <si>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</si>
  <si>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</si>
  <si>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</si>
  <si>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</si>
  <si>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</si>
  <si>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</si>
  <si>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</si>
  <si>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</si>
  <si>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</si>
  <si>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</si>
  <si>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</si>
  <si>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</si>
  <si>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</si>
  <si>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</si>
  <si>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</si>
  <si>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</si>
  <si>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</si>
  <si>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</si>
  <si>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</si>
  <si>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</si>
  <si>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</si>
  <si>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</si>
  <si>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</si>
  <si>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</si>
  <si>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</si>
  <si>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</si>
  <si>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</si>
  <si>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</si>
  <si>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</si>
  <si>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</si>
  <si>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</si>
  <si>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</si>
  <si>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</si>
  <si>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</si>
  <si>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</si>
  <si>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</si>
  <si>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</si>
  <si>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</si>
  <si>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</si>
  <si>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</si>
  <si>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</si>
  <si>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</si>
  <si>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</si>
  <si>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</si>
  <si>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</si>
  <si>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</si>
  <si>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</si>
  <si>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</si>
  <si>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</si>
  <si>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</si>
  <si>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</si>
  <si>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</si>
  <si>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</si>
  <si>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</si>
  <si>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</si>
  <si>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</si>
  <si>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</si>
  <si>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</si>
  <si>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</si>
  <si>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</si>
  <si>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</si>
  <si>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</si>
  <si>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</si>
  <si>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</si>
  <si>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</si>
  <si>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</si>
  <si>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</si>
  <si>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</si>
  <si>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</si>
  <si>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</si>
  <si>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</si>
  <si>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</si>
  <si>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</si>
  <si>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</si>
  <si>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</si>
  <si>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</si>
  <si>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</si>
  <si>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</si>
  <si>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</si>
  <si>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</si>
  <si>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</si>
  <si>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</si>
  <si>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</si>
  <si>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</si>
  <si>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</si>
  <si>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</si>
  <si>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</si>
  <si>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</si>
  <si>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</si>
  <si>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</si>
  <si>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</si>
  <si>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</si>
  <si>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</si>
  <si>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</si>
  <si>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</si>
  <si>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</si>
  <si>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</si>
  <si>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</si>
  <si>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</si>
  <si>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</si>
  <si>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</si>
  <si>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</si>
  <si>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</si>
  <si>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</si>
  <si>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</si>
  <si>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</si>
  <si>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</si>
  <si>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</si>
  <si>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</si>
  <si>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</si>
  <si>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</si>
  <si>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</si>
  <si>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</si>
  <si>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</si>
  <si>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</si>
  <si>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</si>
  <si>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</si>
  <si>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</si>
  <si>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</si>
  <si>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</si>
  <si>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</si>
  <si>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</si>
  <si>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</si>
  <si>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</si>
  <si>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</si>
  <si>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</si>
  <si>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</si>
  <si>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</si>
  <si>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</si>
  <si>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</si>
  <si>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</si>
  <si>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</si>
  <si>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</si>
  <si>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</si>
  <si>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</si>
  <si>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</si>
  <si>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</si>
  <si>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</si>
  <si>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</si>
  <si>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</si>
  <si>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</si>
  <si>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</si>
  <si>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</si>
  <si>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</si>
  <si>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</si>
  <si>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</si>
  <si>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</si>
  <si>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</si>
  <si>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</si>
  <si>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</si>
  <si>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</si>
  <si>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</si>
  <si>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</si>
  <si>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</si>
  <si>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</si>
  <si>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</si>
  <si>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</si>
  <si>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</si>
  <si>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</si>
  <si>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</si>
  <si>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</si>
  <si>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</si>
  <si>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</si>
  <si>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</si>
  <si>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</si>
  <si>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</si>
  <si>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</si>
  <si>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</si>
  <si>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</si>
  <si>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</si>
  <si>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</si>
  <si>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</si>
  <si>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</si>
  <si>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</si>
  <si>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</si>
  <si>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</si>
  <si>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</si>
  <si>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</si>
  <si>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</si>
  <si>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</si>
  <si>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</si>
  <si>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</si>
  <si>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</si>
  <si>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</si>
  <si>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</si>
  <si>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</si>
  <si>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</si>
  <si>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</si>
  <si>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</si>
  <si>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</si>
  <si>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</si>
  <si>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</si>
  <si>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</si>
  <si>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</si>
  <si>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</si>
  <si>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</si>
  <si>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</si>
  <si>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</si>
  <si>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</si>
  <si>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</si>
  <si>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</si>
  <si>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</si>
  <si>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</si>
  <si>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</si>
  <si>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</si>
  <si>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</si>
  <si>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</si>
  <si>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</si>
  <si>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</si>
  <si>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</si>
  <si>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</si>
  <si>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</si>
  <si>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</si>
  <si>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</si>
  <si>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</si>
  <si>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</si>
  <si>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</si>
  <si>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</si>
  <si>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</si>
  <si>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</si>
  <si>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</si>
  <si>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</si>
  <si>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</si>
  <si>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</si>
  <si>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</si>
  <si>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</si>
  <si>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</si>
  <si>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</si>
  <si>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</si>
  <si>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</si>
  <si>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</si>
  <si>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</si>
  <si>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</si>
  <si>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</si>
  <si>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</si>
  <si>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</si>
  <si>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</si>
  <si>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</si>
  <si>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</si>
  <si>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</si>
  <si>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</si>
  <si>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</si>
  <si>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</si>
  <si>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</si>
  <si>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</si>
  <si>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</si>
  <si>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</si>
  <si>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</si>
  <si>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</si>
  <si>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</si>
  <si>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</si>
  <si>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</si>
  <si>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</si>
  <si>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</si>
  <si>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</si>
  <si>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</si>
  <si>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</si>
  <si>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</si>
  <si>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</si>
  <si>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</si>
  <si>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</si>
  <si>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</si>
  <si>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</si>
  <si>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</si>
  <si>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</si>
  <si>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</si>
  <si>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</si>
  <si>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</si>
  <si>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</si>
  <si>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</si>
  <si>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</si>
  <si>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</si>
  <si>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</si>
  <si>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</si>
  <si>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</si>
  <si>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</si>
  <si>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</si>
  <si>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</si>
  <si>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</si>
  <si>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</si>
  <si>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</si>
  <si>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</si>
  <si>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</si>
  <si>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</si>
  <si>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</si>
  <si>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</si>
  <si>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</si>
  <si>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</si>
  <si>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</si>
  <si>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</si>
  <si>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</si>
  <si>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</si>
  <si>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</si>
  <si>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</si>
  <si>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</si>
  <si>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</si>
  <si>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</si>
  <si>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</si>
  <si>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</si>
  <si>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</si>
  <si>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</si>
  <si>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</si>
  <si>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</si>
  <si>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</si>
  <si>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</si>
  <si>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</si>
  <si>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</si>
  <si>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</si>
  <si>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</si>
  <si>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</si>
  <si>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</si>
  <si>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</si>
  <si>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</si>
  <si>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</si>
  <si>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</si>
  <si>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</si>
  <si>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</si>
  <si>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</si>
  <si>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</si>
  <si>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</si>
  <si>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</si>
  <si>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</si>
  <si>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</si>
  <si>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</si>
  <si>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</si>
  <si>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</si>
  <si>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</si>
  <si>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</si>
  <si>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</si>
  <si>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</si>
  <si>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</si>
  <si>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</si>
  <si>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</si>
  <si>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</si>
  <si>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</si>
  <si>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</si>
  <si>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</si>
  <si>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</si>
  <si>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</si>
  <si>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</si>
  <si>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</si>
  <si>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</si>
  <si>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</si>
  <si>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</si>
  <si>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</si>
  <si>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</si>
  <si>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</si>
  <si>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</si>
  <si>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</si>
  <si>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</si>
  <si>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</si>
  <si>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</si>
  <si>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</si>
  <si>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</si>
  <si>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</si>
  <si>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</si>
  <si>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</si>
  <si>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</si>
  <si>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</si>
  <si>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</si>
  <si>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</si>
  <si>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</si>
  <si>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</si>
  <si>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</si>
  <si>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</si>
  <si>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</si>
  <si>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</si>
  <si>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</si>
  <si>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</si>
  <si>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</si>
  <si>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</si>
  <si>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</si>
  <si>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</si>
  <si>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</si>
  <si>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</si>
  <si>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</si>
  <si>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</si>
  <si>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</si>
  <si>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</si>
  <si>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</si>
  <si>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</si>
  <si>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</si>
  <si>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</si>
  <si>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</si>
  <si>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</si>
  <si>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</si>
  <si>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</si>
  <si>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</si>
  <si>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</si>
  <si>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</si>
  <si>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</si>
  <si>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</si>
  <si>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</si>
  <si>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</si>
  <si>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</si>
  <si>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</si>
  <si>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</si>
  <si>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</si>
  <si>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</si>
  <si>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</si>
  <si>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</si>
  <si>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</si>
  <si>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</si>
  <si>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</si>
  <si>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</si>
  <si>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</si>
  <si>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</si>
  <si>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</si>
  <si>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</si>
  <si>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</si>
  <si>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</si>
  <si>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</si>
  <si>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</si>
  <si>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</si>
  <si>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</si>
  <si>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</si>
  <si>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</si>
  <si>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</si>
  <si>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</si>
  <si>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</si>
  <si>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</si>
  <si>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</si>
  <si>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</si>
  <si>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</si>
  <si>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</si>
  <si>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</si>
  <si>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</si>
  <si>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</si>
  <si>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</si>
  <si>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</si>
  <si>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</si>
  <si>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</si>
  <si>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</si>
  <si>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</si>
  <si>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</si>
  <si>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</si>
  <si>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</si>
  <si>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</si>
  <si>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</si>
  <si>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</si>
  <si>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</si>
  <si>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</si>
  <si>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</si>
  <si>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</si>
  <si>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</si>
  <si>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</si>
  <si>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</si>
  <si>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</si>
  <si>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</si>
  <si>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</si>
  <si>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</si>
  <si>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</si>
  <si>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</si>
  <si>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</si>
  <si>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</si>
  <si>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</si>
  <si>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</si>
  <si>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</si>
  <si>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</si>
  <si>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</si>
  <si>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</si>
  <si>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</si>
  <si>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</si>
  <si>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</si>
  <si>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</si>
  <si>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</si>
  <si>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</si>
  <si>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</si>
  <si>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</si>
  <si>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</si>
  <si>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</si>
  <si>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</si>
  <si>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</si>
  <si>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</si>
  <si>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</si>
  <si>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</si>
  <si>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</si>
  <si>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</si>
  <si>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</si>
  <si>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</si>
  <si>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</si>
  <si>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</si>
  <si>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</si>
  <si>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</si>
  <si>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</si>
  <si>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</si>
  <si>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</si>
  <si>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</si>
  <si>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</si>
  <si>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</si>
  <si>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</si>
  <si>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</si>
  <si>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</si>
  <si>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</si>
  <si>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</si>
  <si>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</si>
  <si>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</si>
  <si>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</si>
  <si>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</si>
  <si>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</si>
  <si>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</si>
  <si>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</si>
  <si>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</si>
  <si>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</si>
  <si>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</si>
  <si>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</si>
  <si>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</si>
  <si>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</si>
  <si>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</si>
  <si>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</si>
  <si>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</si>
  <si>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</si>
  <si>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</si>
  <si>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</si>
  <si>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</si>
  <si>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</si>
  <si>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</si>
  <si>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</si>
  <si>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</si>
  <si>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</si>
  <si>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</si>
  <si>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</si>
  <si>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</si>
  <si>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</si>
  <si>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</si>
  <si>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</si>
  <si>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</si>
  <si>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</si>
  <si>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</si>
  <si>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</si>
  <si>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</si>
  <si>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</si>
  <si>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</si>
  <si>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</si>
  <si>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</si>
  <si>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</si>
  <si>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</si>
  <si>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</si>
  <si>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</si>
  <si>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</si>
  <si>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</si>
  <si>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</si>
  <si>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</si>
  <si>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</si>
  <si>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</si>
  <si>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</si>
  <si>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</si>
  <si>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</si>
  <si>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</si>
  <si>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</si>
  <si>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</si>
  <si>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</si>
  <si>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</si>
  <si>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</si>
  <si>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</si>
  <si>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</si>
  <si>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</si>
  <si>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</si>
  <si>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</si>
  <si>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</si>
  <si>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</si>
  <si>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</si>
  <si>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</si>
  <si>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</si>
  <si>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</si>
  <si>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</si>
  <si>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</si>
  <si>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</si>
  <si>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</si>
  <si>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</si>
  <si>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</si>
  <si>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</si>
  <si>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</si>
  <si>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</si>
  <si>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</si>
  <si>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</si>
  <si>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</si>
  <si>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</si>
  <si>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</si>
  <si>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</si>
  <si>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</si>
  <si>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</si>
  <si>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</si>
  <si>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</si>
  <si>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</si>
  <si>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</si>
  <si>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</si>
  <si>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</si>
  <si>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</si>
  <si>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</si>
  <si>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</si>
  <si>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</si>
  <si>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</si>
  <si>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</si>
  <si>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</si>
  <si>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</si>
  <si>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</si>
  <si>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</si>
  <si>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</si>
  <si>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</si>
  <si>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</si>
  <si>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</si>
  <si>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</si>
  <si>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</si>
  <si>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</si>
  <si>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</si>
  <si>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</si>
  <si>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</si>
  <si>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</si>
  <si>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</si>
  <si>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</si>
  <si>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</si>
  <si>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</si>
  <si>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</si>
  <si>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</si>
  <si>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</si>
  <si>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</si>
  <si>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</si>
  <si>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</si>
  <si>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</si>
  <si>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</si>
  <si>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</si>
  <si>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</si>
  <si>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</si>
  <si>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</si>
  <si>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</si>
  <si>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</si>
  <si>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</si>
  <si>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</si>
  <si>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</si>
  <si>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</si>
  <si>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</si>
  <si>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</si>
  <si>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</si>
  <si>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</si>
  <si>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</si>
  <si>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</si>
  <si>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</si>
  <si>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</si>
  <si>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</si>
  <si>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</si>
  <si>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</si>
  <si>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</si>
  <si>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</si>
  <si>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</si>
  <si>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</si>
  <si>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</si>
  <si>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</si>
  <si>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</si>
  <si>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</si>
  <si>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</si>
  <si>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</si>
  <si>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</si>
  <si>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</si>
  <si>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</si>
  <si>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</si>
  <si>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</si>
  <si>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</si>
  <si>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</si>
  <si>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</si>
  <si>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</si>
  <si>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</si>
  <si>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</si>
  <si>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</si>
  <si>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</si>
  <si>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</si>
  <si>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</si>
  <si>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</si>
  <si>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</si>
  <si>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</si>
  <si>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</si>
  <si>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</si>
  <si>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</si>
  <si>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</si>
  <si>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</si>
  <si>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</si>
  <si>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</si>
  <si>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</si>
  <si>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</si>
  <si>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</si>
  <si>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</si>
  <si>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</si>
  <si>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</si>
  <si>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</si>
  <si>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</si>
  <si>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</si>
  <si>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</si>
  <si>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</si>
  <si>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</si>
  <si>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</si>
  <si>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</si>
  <si>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</si>
  <si>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</si>
  <si>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</si>
  <si>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</si>
  <si>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</si>
  <si>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</si>
  <si>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</si>
  <si>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</si>
  <si>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</si>
  <si>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</si>
  <si>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</si>
  <si>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</si>
  <si>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</si>
  <si>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</si>
  <si>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</si>
  <si>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</si>
  <si>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</si>
  <si>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</si>
  <si>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</si>
  <si>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</si>
  <si>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</si>
  <si>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</si>
  <si>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</si>
  <si>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</si>
  <si>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</si>
  <si>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</si>
  <si>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</si>
  <si>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</si>
  <si>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</si>
  <si>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</si>
  <si>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</si>
  <si>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</si>
  <si>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</si>
  <si>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</si>
  <si>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</si>
  <si>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</si>
  <si>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</si>
  <si>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</si>
  <si>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</si>
  <si>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</si>
  <si>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</si>
  <si>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</si>
  <si>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</si>
  <si>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</si>
  <si>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</si>
  <si>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</si>
  <si>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</si>
  <si>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</si>
  <si>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</si>
  <si>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</si>
  <si>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</si>
  <si>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</si>
  <si>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</si>
  <si>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</si>
  <si>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</si>
  <si>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</si>
  <si>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</si>
  <si>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</si>
  <si>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</si>
  <si>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</si>
  <si>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</si>
  <si>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</si>
  <si>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</si>
  <si>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</si>
  <si>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</si>
  <si>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</si>
  <si>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</si>
  <si>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</si>
  <si>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</si>
  <si>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</si>
  <si>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</si>
  <si>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</si>
  <si>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</si>
  <si>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</si>
  <si>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</si>
  <si>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</si>
  <si>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</si>
  <si>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</si>
  <si>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</si>
  <si>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</si>
  <si>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</si>
  <si>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</si>
  <si>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</si>
  <si>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</si>
  <si>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</si>
  <si>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</si>
  <si>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</si>
  <si>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</si>
  <si>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</si>
  <si>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</si>
  <si>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</si>
  <si>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</si>
  <si>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</si>
  <si>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</si>
  <si>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</si>
  <si>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</si>
  <si>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</si>
  <si>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</si>
  <si>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</si>
  <si>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</si>
  <si>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</si>
  <si>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</si>
  <si>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</si>
  <si>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</si>
  <si>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</si>
  <si>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</si>
  <si>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</si>
  <si>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</si>
  <si>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</si>
  <si>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</si>
  <si>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</si>
  <si>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</si>
  <si>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</si>
  <si>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</si>
  <si>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</si>
  <si>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</si>
  <si>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</si>
  <si>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</si>
  <si>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</si>
  <si>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</si>
  <si>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</si>
  <si>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</si>
  <si>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</si>
  <si>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</si>
  <si>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</si>
  <si>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</si>
  <si>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</si>
  <si>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</si>
  <si>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</si>
  <si>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</si>
  <si>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</si>
  <si>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</si>
  <si>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</si>
  <si>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</si>
  <si>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</si>
  <si>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</si>
  <si>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</si>
  <si>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</si>
  <si>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</si>
  <si>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</si>
  <si>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</si>
  <si>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</si>
  <si>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</si>
  <si>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</si>
  <si>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</si>
  <si>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</si>
  <si>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</si>
  <si>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</si>
  <si>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</si>
  <si>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</si>
  <si>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</si>
  <si>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</si>
  <si>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</si>
  <si>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</si>
  <si>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</si>
  <si>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</si>
  <si>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</si>
  <si>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</si>
  <si>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</si>
  <si>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</si>
  <si>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</si>
  <si>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</si>
  <si>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</si>
  <si>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</si>
  <si>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</si>
  <si>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</si>
  <si>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</si>
  <si>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</si>
  <si>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</si>
  <si>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</si>
  <si>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</si>
  <si>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</si>
  <si>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</si>
  <si>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</si>
  <si>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</si>
  <si>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</si>
  <si>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</si>
  <si>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</si>
  <si>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</si>
  <si>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</si>
  <si>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</si>
  <si>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</si>
  <si>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</si>
  <si>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</si>
  <si>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</si>
  <si>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</si>
  <si>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</si>
  <si>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</si>
  <si>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</si>
  <si>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</si>
  <si>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</si>
  <si>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</si>
  <si>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</si>
  <si>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</si>
  <si>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</si>
  <si>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</si>
  <si>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</si>
  <si>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</si>
  <si>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</si>
  <si>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</si>
  <si>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</si>
  <si>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</si>
  <si>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</si>
  <si>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</si>
  <si>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</si>
  <si>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</si>
  <si>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</si>
  <si>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</si>
  <si>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</si>
  <si>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</si>
  <si>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</si>
  <si>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</si>
  <si>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</si>
  <si>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</si>
  <si>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</si>
  <si>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</si>
  <si>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</si>
  <si>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</si>
  <si>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</si>
  <si>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</si>
  <si>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</si>
  <si>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</si>
  <si>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</si>
  <si>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</si>
  <si>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</si>
  <si>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</si>
  <si>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</si>
  <si>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</si>
  <si>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</si>
  <si>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</si>
  <si>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</si>
  <si>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</si>
  <si>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</si>
  <si>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</si>
  <si>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</si>
  <si>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</si>
  <si>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</si>
  <si>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</si>
  <si>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</si>
  <si>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</si>
  <si>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</si>
  <si>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</si>
  <si>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</si>
  <si>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</si>
  <si>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</si>
  <si>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</si>
  <si>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</si>
  <si>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</si>
  <si>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</si>
  <si>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</si>
  <si>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</si>
  <si>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</si>
  <si>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</si>
  <si>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</si>
  <si>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</si>
  <si>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</si>
  <si>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</si>
  <si>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</si>
  <si>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</si>
  <si>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</si>
  <si>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</si>
  <si>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</si>
  <si>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</si>
  <si>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</si>
  <si>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</si>
  <si>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</si>
  <si>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</si>
  <si>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</si>
  <si>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</si>
  <si>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</si>
  <si>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</si>
  <si>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</si>
  <si>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</si>
  <si>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</si>
  <si>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</si>
  <si>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</si>
  <si>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</si>
  <si>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</si>
  <si>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</si>
  <si>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</si>
  <si>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</si>
  <si>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</si>
  <si>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</si>
  <si>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</si>
  <si>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</si>
  <si>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</si>
  <si>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</si>
  <si>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</si>
  <si>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</si>
  <si>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</si>
  <si>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</si>
  <si>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</si>
  <si>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</si>
  <si>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</si>
  <si>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</si>
  <si>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</si>
  <si>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</si>
  <si>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</si>
  <si>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</si>
  <si>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</si>
  <si>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</si>
  <si>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</si>
  <si>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</si>
  <si>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</si>
  <si>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</si>
  <si>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</si>
  <si>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</si>
  <si>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</si>
  <si>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</si>
  <si>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</si>
  <si>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</si>
  <si>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</si>
  <si>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</si>
  <si>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</si>
  <si>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</si>
  <si>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</si>
  <si>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</si>
  <si>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</si>
  <si>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</si>
  <si>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</si>
  <si>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</si>
  <si>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</si>
  <si>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</si>
  <si>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</si>
  <si>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</si>
  <si>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</si>
  <si>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</si>
  <si>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</si>
  <si>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</si>
  <si>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</si>
  <si>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</si>
  <si>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</si>
  <si>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</si>
  <si>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</si>
  <si>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</si>
  <si>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</si>
  <si>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</si>
  <si>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</si>
  <si>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</si>
  <si>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</si>
  <si>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</si>
  <si>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</si>
  <si>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</si>
  <si>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</si>
  <si>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</si>
  <si>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</si>
  <si>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</si>
  <si>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</si>
  <si>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</si>
  <si>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</si>
  <si>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</si>
  <si>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</si>
  <si>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</si>
  <si>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</si>
  <si>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</si>
  <si>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</si>
  <si>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</si>
  <si>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</si>
  <si>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</si>
  <si>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</si>
  <si>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</si>
  <si>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</si>
  <si>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</si>
  <si>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</si>
  <si>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</si>
  <si>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</si>
  <si>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</si>
  <si>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</si>
  <si>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</si>
  <si>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</si>
  <si>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</si>
  <si>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</si>
  <si>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</si>
  <si>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</si>
  <si>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</si>
  <si>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</si>
  <si>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</si>
  <si>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</si>
  <si>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</si>
  <si>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</si>
  <si>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</si>
  <si>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</si>
  <si>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</si>
  <si>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</si>
  <si>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</si>
  <si>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</si>
  <si>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</si>
  <si>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</si>
  <si>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</si>
  <si>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</si>
  <si>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</si>
  <si>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</si>
  <si>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</si>
  <si>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</si>
  <si>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</si>
  <si>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</si>
  <si>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</si>
  <si>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</si>
  <si>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</si>
  <si>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</si>
  <si>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</si>
  <si>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</si>
  <si>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</si>
  <si>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</si>
  <si>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</si>
  <si>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</si>
  <si>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</si>
  <si>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</si>
  <si>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</si>
  <si>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</si>
  <si>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</si>
  <si>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</si>
  <si>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</si>
  <si>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</si>
  <si>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</si>
  <si>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</si>
  <si>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</si>
  <si>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</si>
  <si>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</si>
  <si>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</si>
  <si>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</si>
  <si>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</si>
  <si>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</si>
  <si>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</si>
  <si>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</si>
  <si>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</si>
  <si>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</si>
  <si>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</si>
  <si>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</si>
  <si>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</si>
  <si>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</si>
  <si>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</si>
  <si>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</si>
  <si>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</si>
  <si>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</si>
  <si>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</si>
  <si>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</si>
  <si>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</si>
  <si>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</si>
  <si>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</si>
  <si>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</si>
  <si>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</si>
  <si>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</si>
  <si>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</si>
  <si>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</si>
  <si>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</si>
  <si>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</si>
  <si>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</si>
  <si>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</si>
  <si>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</si>
  <si>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</si>
  <si>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</si>
  <si>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</si>
  <si>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</si>
  <si>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</si>
  <si>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</si>
  <si>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</si>
  <si>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</si>
  <si>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</si>
  <si>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</si>
  <si>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</si>
  <si>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</si>
  <si>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</si>
  <si>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</si>
  <si>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</si>
  <si>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</si>
  <si>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</si>
  <si>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</si>
  <si>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</si>
  <si>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</si>
  <si>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</si>
  <si>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</si>
  <si>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</si>
  <si>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</si>
  <si>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</si>
  <si>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</si>
  <si>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</si>
  <si>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</si>
  <si>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</si>
  <si>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</si>
  <si>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</si>
  <si>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</si>
  <si>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</si>
  <si>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</si>
  <si>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</si>
  <si>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</si>
  <si>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</si>
  <si>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</si>
  <si>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</si>
  <si>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</si>
  <si>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</si>
  <si>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</si>
  <si>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</si>
  <si>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</si>
  <si>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</si>
  <si>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</si>
  <si>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</si>
  <si>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</si>
  <si>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</si>
  <si>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</si>
  <si>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</si>
  <si>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</si>
  <si>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</si>
  <si>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</si>
  <si>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</si>
  <si>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</si>
  <si>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</si>
  <si>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</si>
  <si>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</si>
  <si>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</si>
  <si>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</si>
  <si>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</si>
  <si>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</si>
  <si>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</si>
  <si>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</si>
  <si>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</si>
  <si>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</si>
  <si>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</si>
  <si>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</si>
  <si>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</si>
  <si>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</si>
  <si>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</si>
  <si>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</si>
  <si>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</si>
  <si>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</si>
  <si>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</si>
  <si>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</si>
  <si>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</si>
  <si>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</si>
  <si>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</si>
  <si>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</si>
  <si>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</si>
  <si>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</si>
  <si>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</si>
  <si>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</si>
  <si>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</si>
  <si>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</si>
  <si>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</si>
  <si>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</si>
  <si>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</si>
  <si>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</si>
  <si>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</si>
  <si>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</si>
  <si>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</si>
  <si>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</si>
  <si>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</si>
  <si>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</si>
  <si>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</si>
  <si>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</si>
  <si>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</si>
  <si>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</si>
  <si>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</si>
  <si>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</si>
  <si>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</si>
  <si>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</si>
  <si>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</si>
  <si>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</si>
  <si>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</si>
  <si>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</si>
  <si>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</si>
  <si>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</si>
  <si>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</si>
  <si>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</si>
  <si>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</si>
  <si>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</si>
  <si>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</si>
  <si>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</si>
  <si>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</si>
  <si>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</si>
  <si>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</si>
  <si>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</si>
  <si>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</si>
  <si>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</si>
  <si>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</si>
  <si>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</si>
  <si>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</si>
  <si>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</si>
  <si>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</si>
  <si>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</si>
  <si>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</si>
  <si>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</si>
  <si>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</si>
  <si>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</si>
  <si>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</si>
  <si>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</si>
  <si>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</si>
  <si>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</si>
  <si>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</si>
  <si>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</si>
  <si>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</si>
  <si>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</si>
  <si>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</si>
  <si>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</si>
  <si>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</si>
  <si>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</si>
  <si>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</si>
  <si>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</si>
  <si>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</si>
  <si>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</si>
  <si>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</si>
  <si>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</si>
  <si>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</si>
  <si>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</si>
  <si>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</si>
  <si>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</si>
  <si>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</si>
  <si>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</si>
  <si>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</si>
  <si>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</si>
  <si>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</si>
  <si>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</si>
  <si>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</si>
  <si>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</si>
  <si>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</si>
  <si>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</si>
  <si>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</si>
  <si>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</si>
  <si>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</si>
  <si>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</si>
  <si>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</si>
  <si>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</si>
  <si>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</si>
  <si>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</si>
  <si>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</si>
  <si>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</si>
  <si>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</si>
  <si>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</si>
  <si>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</si>
  <si>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</si>
  <si>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</si>
  <si>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</si>
  <si>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</si>
  <si>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</si>
  <si>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</si>
  <si>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</si>
  <si>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</si>
  <si>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</si>
  <si>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</si>
  <si>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</si>
  <si>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</si>
  <si>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</si>
  <si>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</si>
  <si>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</si>
  <si>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</si>
  <si>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</si>
  <si>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</si>
  <si>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</si>
  <si>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</si>
  <si>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</si>
  <si>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</si>
  <si>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</si>
  <si>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</si>
  <si>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</si>
  <si>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</si>
  <si>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</si>
  <si>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</si>
  <si>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</si>
  <si>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</si>
  <si>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</si>
  <si>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</si>
  <si>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</si>
  <si>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</si>
  <si>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</si>
  <si>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</si>
  <si>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</si>
  <si>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</si>
  <si>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</si>
  <si>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</si>
  <si>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</si>
  <si>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</si>
  <si>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</si>
  <si>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</si>
  <si>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</si>
  <si>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</si>
  <si>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</si>
  <si>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</si>
  <si>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</si>
  <si>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</si>
  <si>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</si>
  <si>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</si>
  <si>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</si>
  <si>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</si>
  <si>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</si>
  <si>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</si>
  <si>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</si>
  <si>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</si>
  <si>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</si>
  <si>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</si>
  <si>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</si>
  <si>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</si>
  <si>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</si>
  <si>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</si>
  <si>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</si>
  <si>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</si>
  <si>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</si>
  <si>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</si>
  <si>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</si>
  <si>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</si>
  <si>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</si>
  <si>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</si>
  <si>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</si>
  <si>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</si>
  <si>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</si>
  <si>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</si>
  <si>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</si>
  <si>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</si>
  <si>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</si>
  <si>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</si>
  <si>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</si>
  <si>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</si>
  <si>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</si>
  <si>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</si>
  <si>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</si>
  <si>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</si>
  <si>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</si>
  <si>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</si>
  <si>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</si>
  <si>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</si>
  <si>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</si>
  <si>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</si>
  <si>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</si>
  <si>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</si>
  <si>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</si>
  <si>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</si>
  <si>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</si>
  <si>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</si>
  <si>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</si>
  <si>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</si>
  <si>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</si>
  <si>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</si>
  <si>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</si>
  <si>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</si>
  <si>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</si>
  <si>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</si>
  <si>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</si>
  <si>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</si>
  <si>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</si>
  <si>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</si>
  <si>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</si>
  <si>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</si>
  <si>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</si>
  <si>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</si>
  <si>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</si>
  <si>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</si>
  <si>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</si>
  <si>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</si>
  <si>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</si>
  <si>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</si>
  <si>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</si>
  <si>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</si>
  <si>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</si>
  <si>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</si>
  <si>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</si>
  <si>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</si>
  <si>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</si>
  <si>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</si>
  <si>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</si>
  <si>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</si>
  <si>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</si>
  <si>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</si>
  <si>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</si>
  <si>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</si>
  <si>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</si>
  <si>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</si>
  <si>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</si>
  <si>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</si>
  <si>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</si>
  <si>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</si>
  <si>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</si>
  <si>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</si>
  <si>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</si>
  <si>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</si>
  <si>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</si>
  <si>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</si>
  <si>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</si>
  <si>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</si>
  <si>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</si>
  <si>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</si>
  <si>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</si>
  <si>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</si>
  <si>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</si>
  <si>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</si>
  <si>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</si>
  <si>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</si>
  <si>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</si>
  <si>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</si>
  <si>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</si>
  <si>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</si>
  <si>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</si>
  <si>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</si>
  <si>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</si>
  <si>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</si>
  <si>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</si>
  <si>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</si>
  <si>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</si>
  <si>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</si>
  <si>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</si>
  <si>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</si>
  <si>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</si>
  <si>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</si>
  <si>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</si>
  <si>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</si>
  <si>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</si>
  <si>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</si>
  <si>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</si>
  <si>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</si>
  <si>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</si>
  <si>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</si>
  <si>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</si>
  <si>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</si>
  <si>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</si>
  <si>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</si>
  <si>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</si>
  <si>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</si>
  <si>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</si>
  <si>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</si>
  <si>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</si>
  <si>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</si>
  <si>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</si>
  <si>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</si>
  <si>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</si>
  <si>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</si>
  <si>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</si>
  <si>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</si>
  <si>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</si>
  <si>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</si>
  <si>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</si>
  <si>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</si>
  <si>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</si>
  <si>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</si>
  <si>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</si>
  <si>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</si>
  <si>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</si>
  <si>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</si>
  <si>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</si>
  <si>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</si>
  <si>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</si>
  <si>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</si>
  <si>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</si>
  <si>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</si>
  <si>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</si>
  <si>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</si>
  <si>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</si>
  <si>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</si>
  <si>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</si>
  <si>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</si>
  <si>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</si>
  <si>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</si>
  <si>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</si>
  <si>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</si>
  <si>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</si>
  <si>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</si>
  <si>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</si>
  <si>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</si>
  <si>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</si>
  <si>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</si>
  <si>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</si>
  <si>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</si>
  <si>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</si>
  <si>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</si>
  <si>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</si>
  <si>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</si>
  <si>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</si>
  <si>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</si>
  <si>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</si>
  <si>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</si>
  <si>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</si>
  <si>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</si>
  <si>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</si>
  <si>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</si>
  <si>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</si>
  <si>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</si>
  <si>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</si>
  <si>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</si>
  <si>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</si>
  <si>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</si>
  <si>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</si>
  <si>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</si>
  <si>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</si>
  <si>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</si>
  <si>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</si>
  <si>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</si>
  <si>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</si>
  <si>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</si>
  <si>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</si>
  <si>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</si>
  <si>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</si>
  <si>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</si>
  <si>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</si>
  <si>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</si>
  <si>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</si>
  <si>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</si>
  <si>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</si>
  <si>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</si>
  <si>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</si>
  <si>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</si>
  <si>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</si>
  <si>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</si>
  <si>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</si>
  <si>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</si>
  <si>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</si>
  <si>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</si>
  <si>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</si>
  <si>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</si>
  <si>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</si>
  <si>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</si>
  <si>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</si>
  <si>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</si>
  <si>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</si>
  <si>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</si>
  <si>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</si>
  <si>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</si>
  <si>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</si>
  <si>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</si>
  <si>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</si>
  <si>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</si>
  <si>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</si>
  <si>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</si>
  <si>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</si>
  <si>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</si>
  <si>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</si>
  <si>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</si>
  <si>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</si>
  <si>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</si>
  <si>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</si>
  <si>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</si>
  <si>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</si>
  <si>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</si>
  <si>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</si>
  <si>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</si>
  <si>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</si>
  <si>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</si>
  <si>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</si>
  <si>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</si>
  <si>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</si>
  <si>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</si>
  <si>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</si>
  <si>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</si>
  <si>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</si>
  <si>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</si>
  <si>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</si>
  <si>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</si>
  <si>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</si>
  <si>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</si>
  <si>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</si>
  <si>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</si>
  <si>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</si>
  <si>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</si>
  <si>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</si>
  <si>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</si>
  <si>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</si>
  <si>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</si>
  <si>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</si>
  <si>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</si>
  <si>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</si>
  <si>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</si>
  <si>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</si>
  <si>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</si>
  <si>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</si>
  <si>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</si>
  <si>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</si>
  <si>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</si>
  <si>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</si>
  <si>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</si>
  <si>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</si>
  <si>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</si>
  <si>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</si>
  <si>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</si>
  <si>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</si>
  <si>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</si>
  <si>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</si>
  <si>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</si>
  <si>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</si>
  <si>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</si>
  <si>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</si>
  <si>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</si>
  <si>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</si>
  <si>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</si>
  <si>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</si>
  <si>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</si>
  <si>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</si>
  <si>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</si>
  <si>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</si>
  <si>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</si>
  <si>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</si>
  <si>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</si>
  <si>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</si>
  <si>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</si>
  <si>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</si>
  <si>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</si>
  <si>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</si>
  <si>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</si>
  <si>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</si>
  <si>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</si>
  <si>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</si>
  <si>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</si>
  <si>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</si>
  <si>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</si>
  <si>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</si>
  <si>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</si>
  <si>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</si>
  <si>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</si>
  <si>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</si>
  <si>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</si>
  <si>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</si>
  <si>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</si>
  <si>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</si>
  <si>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</si>
  <si>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</si>
  <si>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</si>
  <si>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</si>
  <si>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</si>
  <si>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</si>
  <si>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</si>
  <si>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</si>
  <si>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</si>
  <si>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</si>
  <si>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</si>
  <si>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</si>
  <si>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</si>
  <si>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</si>
  <si>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</si>
  <si>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</si>
  <si>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</si>
  <si>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</si>
  <si>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</si>
  <si>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</si>
  <si>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</si>
  <si>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</si>
  <si>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</si>
  <si>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</si>
  <si>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</si>
  <si>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</si>
  <si>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</si>
  <si>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</si>
  <si>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</si>
  <si>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</si>
  <si>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</si>
  <si>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</si>
  <si>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</si>
  <si>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</si>
  <si>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</si>
  <si>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</si>
  <si>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</si>
  <si>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</si>
  <si>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</si>
  <si>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</si>
  <si>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</si>
  <si>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</si>
  <si>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</si>
  <si>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</si>
  <si>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</si>
  <si>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</si>
  <si>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</si>
  <si>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</si>
  <si>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</si>
  <si>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</si>
  <si>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</si>
  <si>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</si>
  <si>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</si>
  <si>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</si>
  <si>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</si>
  <si>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</si>
  <si>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</si>
  <si>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</si>
  <si>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</si>
  <si>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</si>
  <si>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</si>
  <si>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</si>
  <si>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</si>
  <si>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</si>
  <si>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</si>
  <si>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</si>
  <si>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</si>
  <si>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</si>
  <si>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</si>
  <si>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</si>
  <si>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</si>
  <si>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</si>
  <si>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</si>
  <si>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</si>
  <si>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</si>
  <si>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</si>
  <si>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</si>
  <si>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</si>
  <si>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</si>
  <si>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</si>
  <si>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</si>
  <si>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</si>
  <si>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</si>
  <si>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</si>
  <si>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</si>
  <si>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</si>
  <si>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</si>
  <si>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</si>
  <si>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</si>
  <si>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</si>
  <si>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</si>
  <si>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</si>
  <si>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</si>
  <si>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</si>
  <si>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</si>
  <si>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</si>
  <si>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</si>
  <si>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</si>
  <si>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</si>
  <si>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</si>
  <si>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</si>
  <si>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</si>
  <si>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</si>
  <si>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</si>
  <si>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</si>
  <si>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</si>
  <si>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</si>
  <si>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</si>
  <si>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</si>
  <si>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</si>
  <si>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</si>
  <si>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</si>
  <si>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</si>
  <si>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</si>
  <si>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</si>
  <si>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</si>
  <si>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</si>
  <si>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</si>
  <si>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</si>
  <si>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</si>
  <si>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</si>
  <si>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</si>
  <si>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</si>
  <si>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</si>
  <si>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</si>
  <si>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</si>
  <si>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</si>
  <si>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</si>
  <si>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</si>
  <si>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</si>
  <si>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</si>
  <si>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</si>
  <si>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</si>
  <si>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</si>
  <si>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</si>
  <si>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</si>
  <si>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</si>
  <si>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</si>
  <si>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</si>
  <si>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</si>
  <si>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</si>
  <si>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</si>
  <si>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</si>
  <si>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</si>
  <si>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</si>
  <si>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</si>
  <si>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</si>
  <si>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</si>
  <si>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</si>
  <si>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</si>
  <si>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</si>
  <si>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</si>
  <si>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</si>
  <si>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</si>
  <si>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</si>
  <si>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</si>
  <si>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</si>
  <si>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</si>
  <si>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</si>
  <si>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</si>
  <si>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</si>
  <si>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</si>
  <si>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</si>
  <si>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</si>
  <si>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</si>
  <si>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</si>
  <si>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</si>
  <si>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</si>
  <si>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</si>
  <si>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</si>
  <si>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</si>
  <si>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</si>
  <si>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</si>
  <si>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</si>
  <si>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</si>
  <si>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</si>
  <si>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</si>
  <si>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</si>
  <si>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</si>
  <si>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</si>
  <si>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</si>
  <si>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</si>
  <si>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</si>
  <si>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</si>
  <si>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</si>
  <si>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</si>
  <si>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</si>
  <si>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</si>
  <si>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</si>
  <si>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</si>
  <si>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</si>
  <si>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</si>
  <si>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</si>
  <si>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</si>
  <si>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</si>
  <si>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</si>
  <si>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</si>
  <si>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</si>
  <si>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</si>
  <si>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</si>
  <si>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</si>
  <si>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</si>
  <si>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</si>
  <si>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</si>
  <si>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</si>
  <si>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</si>
  <si>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</si>
  <si>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</si>
  <si>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</si>
  <si>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</si>
  <si>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</si>
  <si>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</si>
  <si>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</si>
  <si>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</si>
  <si>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</si>
  <si>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</si>
  <si>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</si>
  <si>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</si>
  <si>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</si>
  <si>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</si>
  <si>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</si>
  <si>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</si>
  <si>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</si>
  <si>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</si>
  <si>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</si>
  <si>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</si>
  <si>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</si>
  <si>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</si>
  <si>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</si>
  <si>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</si>
  <si>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</si>
  <si>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</si>
  <si>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</si>
  <si>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</si>
  <si>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</si>
  <si>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</si>
  <si>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</si>
  <si>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</si>
  <si>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</si>
  <si>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</si>
  <si>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</si>
  <si>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</si>
  <si>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</si>
  <si>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</si>
  <si>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</si>
  <si>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</si>
  <si>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</si>
  <si>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</si>
  <si>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</si>
  <si>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</si>
  <si>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</si>
  <si>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</si>
  <si>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</si>
  <si>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</si>
  <si>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</si>
  <si>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</si>
  <si>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</si>
  <si>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</si>
  <si>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</si>
  <si>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</si>
  <si>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</si>
  <si>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</si>
  <si>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</si>
  <si>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</si>
  <si>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</si>
  <si>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</si>
  <si>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</si>
  <si>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</si>
  <si>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</si>
  <si>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</si>
  <si>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</si>
  <si>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</si>
  <si>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</si>
  <si>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</si>
  <si>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</si>
  <si>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</si>
  <si>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</si>
  <si>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</si>
  <si>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</si>
  <si>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</si>
  <si>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</si>
  <si>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</si>
  <si>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</si>
  <si>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</si>
  <si>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</si>
  <si>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</si>
  <si>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</si>
  <si>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</si>
  <si>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</si>
  <si>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</si>
  <si>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</si>
  <si>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</si>
  <si>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</si>
  <si>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</si>
  <si>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</si>
  <si>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</si>
  <si>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</si>
  <si>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</si>
  <si>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</si>
  <si>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</si>
  <si>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</si>
  <si>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</si>
  <si>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</si>
  <si>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</si>
  <si>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</si>
  <si>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</si>
  <si>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</si>
  <si>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</si>
  <si>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</si>
  <si>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</si>
  <si>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</si>
  <si>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</si>
  <si>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</si>
  <si>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</si>
  <si>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</si>
  <si>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</si>
  <si>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</si>
  <si>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</si>
  <si>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</si>
  <si>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</si>
  <si>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</si>
  <si>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</si>
  <si>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</si>
  <si>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</si>
  <si>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</si>
  <si>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</si>
  <si>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</si>
  <si>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</si>
  <si>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</si>
  <si>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</si>
  <si>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</si>
  <si>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</si>
  <si>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</si>
  <si>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</si>
  <si>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</si>
  <si>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</si>
  <si>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</si>
  <si>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</si>
  <si>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</si>
  <si>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</si>
  <si>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</si>
  <si>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</si>
  <si>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</si>
  <si>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</si>
  <si>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</si>
  <si>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</si>
  <si>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</si>
  <si>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</si>
  <si>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</si>
  <si>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</si>
  <si>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</si>
  <si>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</si>
  <si>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</si>
  <si>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</si>
  <si>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</si>
  <si>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</si>
  <si>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</si>
  <si>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</si>
  <si>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</si>
  <si>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</si>
  <si>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</si>
  <si>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</si>
  <si>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</si>
  <si>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</si>
  <si>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</si>
  <si>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</si>
  <si>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</si>
  <si>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</si>
  <si>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</si>
  <si>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</si>
  <si>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</si>
  <si>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</si>
  <si>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</si>
  <si>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</si>
  <si>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</si>
  <si>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</si>
  <si>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</si>
  <si>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</si>
  <si>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</si>
  <si>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</si>
  <si>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</si>
  <si>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</si>
  <si>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</si>
  <si>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</si>
  <si>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</si>
  <si>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</si>
  <si>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</si>
  <si>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</si>
  <si>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</si>
  <si>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</si>
  <si>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</si>
  <si>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</si>
  <si>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</si>
  <si>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</si>
  <si>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</si>
  <si>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</si>
  <si>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</si>
  <si>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</si>
  <si>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</si>
  <si>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</si>
  <si>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</si>
  <si>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</si>
  <si>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</si>
  <si>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</si>
  <si>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</si>
  <si>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</si>
  <si>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</si>
  <si>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</si>
  <si>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</si>
  <si>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</si>
  <si>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</si>
  <si>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</si>
  <si>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</si>
  <si>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</si>
  <si>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</si>
  <si>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</si>
  <si>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</si>
  <si>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</si>
  <si>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</si>
  <si>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</si>
  <si>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</si>
  <si>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</si>
  <si>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</si>
  <si>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</si>
  <si>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</si>
  <si>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</si>
  <si>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</si>
  <si>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</si>
  <si>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</si>
  <si>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</si>
  <si>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</si>
  <si>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</si>
  <si>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</si>
  <si>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</si>
  <si>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</si>
  <si>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</si>
  <si>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</si>
  <si>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</si>
  <si>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</si>
  <si>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</si>
  <si>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</si>
  <si>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</si>
  <si>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</si>
  <si>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</si>
  <si>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</si>
  <si>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</si>
  <si>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</si>
  <si>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</si>
  <si>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</si>
  <si>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</si>
  <si>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</si>
  <si>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</si>
  <si>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</si>
  <si>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</si>
  <si>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</si>
  <si>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</si>
  <si>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</si>
  <si>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</si>
  <si>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</si>
  <si>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</si>
  <si>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</si>
  <si>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</si>
  <si>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</si>
  <si>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</si>
  <si>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</si>
  <si>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</si>
  <si>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</si>
  <si>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</si>
  <si>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</si>
  <si>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</si>
  <si>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</si>
  <si>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</si>
  <si>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</si>
  <si>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</si>
  <si>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</si>
  <si>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</si>
  <si>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</si>
  <si>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</si>
  <si>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</si>
  <si>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</si>
  <si>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</si>
  <si>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</si>
  <si>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</si>
  <si>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</si>
  <si>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</si>
  <si>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</si>
  <si>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</si>
  <si>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</si>
  <si>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</si>
  <si>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</si>
  <si>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</si>
  <si>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</si>
  <si>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</si>
  <si>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</si>
  <si>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</si>
  <si>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</si>
  <si>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</si>
  <si>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</si>
  <si>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</si>
  <si>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</si>
  <si>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</si>
  <si>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</si>
  <si>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</si>
  <si>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</si>
  <si>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</si>
  <si>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</si>
  <si>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</si>
  <si>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</si>
  <si>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</si>
  <si>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</si>
  <si>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</si>
  <si>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</si>
  <si>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</si>
  <si>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</si>
  <si>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</si>
  <si>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</si>
  <si>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</si>
  <si>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</si>
  <si>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</si>
  <si>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</si>
  <si>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</si>
  <si>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</si>
  <si>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</si>
  <si>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</si>
  <si>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</si>
  <si>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</si>
  <si>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</si>
  <si>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</si>
  <si>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</si>
  <si>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</si>
  <si>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</si>
  <si>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</si>
  <si>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</si>
  <si>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</si>
  <si>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</si>
  <si>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</si>
  <si>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</si>
  <si>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</si>
  <si>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</si>
  <si>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</si>
  <si>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</si>
  <si>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</si>
  <si>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</si>
  <si>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</si>
  <si>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</si>
  <si>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</si>
  <si>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</si>
  <si>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</si>
  <si>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</si>
  <si>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</si>
  <si>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</si>
  <si>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</si>
  <si>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</si>
  <si>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</si>
  <si>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</si>
  <si>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</si>
  <si>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</si>
  <si>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</si>
  <si>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</si>
  <si>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</si>
  <si>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</si>
  <si>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</si>
  <si>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</si>
  <si>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</si>
  <si>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</si>
  <si>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</si>
  <si>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</si>
  <si>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</si>
  <si>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</si>
  <si>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</si>
  <si>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</si>
  <si>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</si>
  <si>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</si>
  <si>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</si>
  <si>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</si>
  <si>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</si>
  <si>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</si>
  <si>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</si>
  <si>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</si>
  <si>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</si>
  <si>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</si>
  <si>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</si>
  <si>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</si>
  <si>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</si>
  <si>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</si>
  <si>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</si>
  <si>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</si>
  <si>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</si>
  <si>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</si>
  <si>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</si>
  <si>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</si>
  <si>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</si>
  <si>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</si>
  <si>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</si>
  <si>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</si>
  <si>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</si>
  <si>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</si>
  <si>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</si>
  <si>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</si>
  <si>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</si>
  <si>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</si>
  <si>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</si>
  <si>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</si>
  <si>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</si>
  <si>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</si>
  <si>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</si>
  <si>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</si>
  <si>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</si>
  <si>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</si>
  <si>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</si>
  <si>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</si>
  <si>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</si>
  <si>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</si>
  <si>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</si>
  <si>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</si>
  <si>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</si>
  <si>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</si>
  <si>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</si>
  <si>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</si>
  <si>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</si>
  <si>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</si>
  <si>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</si>
  <si>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</si>
  <si>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</si>
  <si>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</si>
  <si>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</si>
  <si>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</si>
  <si>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</si>
  <si>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</si>
  <si>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</si>
  <si>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</si>
  <si>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</si>
  <si>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</si>
  <si>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</si>
  <si>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</si>
  <si>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</si>
  <si>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</si>
  <si>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</si>
  <si>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</si>
  <si>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</si>
  <si>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</si>
  <si>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</si>
  <si>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</si>
  <si>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</si>
  <si>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</si>
  <si>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</si>
  <si>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</si>
  <si>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</si>
  <si>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</si>
  <si>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</si>
  <si>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</si>
  <si>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</si>
  <si>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</si>
  <si>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</si>
  <si>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</si>
  <si>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</si>
  <si>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</si>
  <si>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</si>
  <si>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</si>
  <si>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</si>
  <si>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</si>
  <si>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</si>
  <si>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</si>
  <si>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</si>
  <si>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</si>
  <si>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</si>
  <si>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</si>
  <si>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</si>
  <si>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</si>
  <si>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</si>
  <si>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</si>
  <si>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</si>
  <si>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</si>
  <si>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</si>
  <si>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</si>
  <si>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</si>
  <si>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</si>
  <si>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</si>
  <si>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</si>
  <si>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</si>
  <si>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</si>
  <si>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</si>
  <si>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</si>
  <si>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</si>
  <si>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</si>
  <si>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</si>
  <si>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</si>
  <si>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</si>
  <si>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</si>
  <si>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</si>
  <si>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</si>
  <si>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</si>
  <si>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</si>
  <si>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</si>
  <si>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</si>
  <si>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</si>
  <si>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</si>
  <si>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</si>
  <si>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</si>
  <si>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</si>
  <si>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</si>
  <si>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</si>
  <si>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</si>
  <si>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</si>
  <si>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</si>
  <si>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</si>
  <si>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</si>
  <si>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</si>
  <si>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</si>
  <si>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</si>
  <si>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</si>
  <si>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</si>
  <si>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</si>
  <si>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</si>
  <si>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</si>
  <si>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</si>
  <si>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</si>
  <si>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</si>
  <si>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</si>
  <si>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</si>
  <si>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</si>
  <si>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</si>
  <si>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</si>
  <si>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</si>
  <si>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</si>
  <si>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</si>
  <si>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</si>
  <si>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</si>
  <si>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</si>
  <si>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</si>
  <si>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</si>
  <si>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</si>
  <si>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</si>
  <si>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</si>
  <si>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</si>
  <si>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</si>
  <si>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</si>
  <si>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</si>
  <si>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</si>
  <si>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</si>
  <si>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</si>
  <si>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</si>
  <si>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</si>
  <si>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</si>
  <si>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</si>
  <si>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</si>
  <si>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</si>
  <si>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</si>
  <si>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</si>
  <si>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</si>
  <si>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</si>
  <si>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</si>
  <si>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</si>
  <si>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</si>
  <si>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</si>
  <si>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</si>
  <si>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</si>
  <si>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</si>
  <si>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</si>
  <si>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</si>
  <si>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</si>
  <si>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</si>
  <si>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</si>
  <si>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</si>
  <si>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</si>
  <si>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</si>
  <si>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</si>
  <si>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</si>
  <si>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</si>
  <si>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</si>
  <si>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</si>
  <si>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</si>
  <si>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</si>
  <si>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</si>
  <si>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</si>
  <si>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</si>
  <si>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</si>
  <si>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</si>
  <si>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</si>
  <si>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</si>
  <si>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</si>
  <si>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</si>
  <si>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</si>
  <si>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</si>
  <si>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</si>
  <si>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</si>
  <si>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</si>
  <si>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</si>
  <si>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</si>
  <si>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</si>
  <si>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</si>
  <si>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</si>
  <si>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</si>
  <si>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</si>
  <si>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</si>
  <si>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</si>
  <si>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</si>
  <si>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</si>
  <si>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</si>
  <si>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</si>
  <si>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</si>
  <si>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</si>
  <si>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</si>
  <si>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</si>
  <si>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</si>
  <si>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</si>
  <si>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</si>
  <si>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</si>
  <si>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</si>
  <si>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</si>
  <si>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</si>
  <si>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</si>
  <si>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</si>
  <si>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</si>
  <si>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</si>
  <si>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</si>
  <si>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</si>
  <si>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</si>
  <si>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</si>
  <si>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</si>
  <si>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</si>
  <si>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</si>
  <si>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</si>
  <si>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</si>
  <si>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</si>
  <si>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</si>
  <si>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</si>
  <si>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</si>
  <si>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</si>
  <si>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</si>
  <si>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</si>
  <si>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</si>
  <si>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</si>
  <si>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</si>
  <si>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</si>
  <si>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</si>
  <si>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</si>
  <si>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</si>
  <si>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</si>
  <si>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</si>
  <si>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</si>
  <si>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</si>
  <si>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</si>
  <si>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</si>
  <si>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</si>
  <si>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</si>
  <si>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</si>
  <si>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</si>
  <si>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</si>
  <si>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</si>
  <si>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</si>
  <si>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</si>
  <si>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</si>
  <si>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</si>
  <si>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</si>
  <si>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</si>
  <si>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</si>
  <si>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</si>
  <si>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</si>
  <si>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</si>
  <si>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</si>
  <si>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</si>
  <si>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</si>
  <si>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</si>
  <si>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</si>
  <si>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</si>
  <si>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</si>
  <si>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</si>
  <si>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</si>
  <si>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</si>
  <si>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</si>
  <si>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</si>
  <si>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</si>
  <si>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</si>
  <si>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</si>
  <si>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</si>
  <si>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</si>
  <si>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</si>
  <si>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</si>
  <si>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</si>
  <si>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</si>
  <si>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</si>
  <si>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</si>
  <si>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</si>
  <si>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</si>
  <si>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</si>
  <si>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</si>
  <si>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</si>
  <si>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</si>
  <si>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</si>
  <si>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</si>
  <si>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</si>
  <si>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</si>
  <si>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</si>
  <si>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</si>
  <si>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</si>
  <si>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</si>
  <si>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</si>
  <si>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</si>
  <si>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</si>
  <si>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</si>
  <si>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</si>
  <si>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</si>
  <si>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</si>
  <si>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</si>
  <si>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</si>
  <si>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</si>
  <si>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</si>
  <si>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</si>
  <si>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</si>
  <si>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</si>
  <si>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</si>
  <si>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</si>
  <si>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</si>
  <si>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</si>
  <si>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</si>
  <si>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</si>
  <si>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</si>
  <si>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</si>
  <si>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</si>
  <si>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</si>
  <si>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</si>
  <si>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</si>
  <si>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</si>
  <si>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</si>
  <si>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</si>
  <si>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</si>
  <si>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</si>
  <si>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</si>
  <si>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</si>
  <si>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</si>
  <si>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</si>
  <si>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</si>
  <si>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</si>
  <si>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</si>
  <si>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</si>
  <si>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</si>
  <si>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</si>
  <si>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</si>
  <si>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</si>
  <si>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</si>
  <si>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</si>
  <si>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</si>
  <si>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</si>
  <si>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</si>
  <si>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</si>
  <si>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</si>
  <si>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</si>
  <si>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</si>
  <si>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</si>
  <si>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</si>
  <si>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</si>
  <si>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</si>
  <si>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</si>
  <si>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</si>
  <si>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</si>
  <si>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</si>
  <si>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</si>
  <si>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</si>
  <si>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</si>
  <si>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</si>
  <si>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</si>
  <si>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</si>
  <si>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</si>
  <si>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</si>
  <si>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</si>
  <si>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</si>
  <si>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</si>
  <si>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</si>
  <si>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</si>
  <si>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</si>
  <si>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</si>
  <si>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</si>
  <si>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</si>
  <si>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</si>
  <si>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</si>
  <si>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</si>
  <si>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</si>
  <si>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</si>
  <si>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</si>
  <si>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</si>
  <si>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</si>
  <si>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</si>
  <si>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</si>
  <si>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</si>
  <si>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</si>
  <si>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</si>
  <si>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</si>
  <si>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</si>
  <si>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</si>
  <si>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</si>
  <si>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</si>
  <si>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</si>
  <si>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</si>
  <si>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</si>
  <si>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</si>
  <si>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</si>
  <si>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</si>
  <si>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</si>
  <si>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</si>
  <si>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</si>
  <si>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</si>
  <si>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</si>
  <si>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</si>
  <si>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</si>
  <si>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</si>
  <si>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</si>
  <si>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</si>
  <si>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</si>
  <si>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</si>
  <si>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</si>
  <si>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</si>
  <si>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</si>
  <si>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</si>
  <si>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</si>
  <si>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</si>
  <si>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</si>
  <si>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</si>
  <si>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</si>
  <si>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</si>
  <si>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</si>
  <si>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</si>
  <si>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</si>
  <si>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</si>
  <si>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</si>
  <si>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</si>
  <si>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</si>
  <si>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</si>
  <si>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</si>
  <si>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</si>
  <si>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</si>
  <si>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</si>
  <si>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</si>
  <si>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</si>
  <si>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</si>
  <si>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</si>
  <si>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</si>
  <si>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</si>
  <si>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</si>
  <si>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</si>
  <si>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</si>
  <si>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</si>
  <si>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</si>
  <si>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</si>
  <si>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</si>
  <si>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</si>
  <si>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</si>
  <si>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</si>
  <si>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</si>
  <si>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</si>
  <si>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</si>
  <si>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</si>
  <si>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</si>
  <si>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</si>
  <si>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</si>
  <si>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</si>
  <si>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</si>
  <si>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</si>
  <si>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</si>
  <si>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</si>
  <si>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</si>
  <si>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</si>
  <si>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</si>
  <si>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</si>
  <si>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</si>
  <si>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</si>
  <si>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</si>
  <si>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</si>
  <si>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</si>
  <si>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</si>
  <si>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</si>
  <si>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</si>
  <si>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</si>
  <si>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</si>
  <si>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</si>
  <si>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</si>
  <si>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</si>
  <si>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</si>
  <si>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</si>
  <si>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</si>
  <si>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</si>
  <si>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</si>
  <si>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</si>
  <si>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</si>
  <si>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</si>
  <si>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</si>
  <si>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</si>
  <si>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</si>
  <si>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</si>
  <si>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</si>
  <si>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</si>
  <si>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</si>
  <si>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</si>
  <si>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</si>
  <si>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</si>
  <si>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</si>
  <si>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</si>
  <si>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</si>
  <si>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</si>
  <si>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</si>
  <si>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</si>
  <si>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</si>
  <si>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</si>
  <si>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</si>
  <si>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</si>
  <si>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</si>
  <si>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</si>
  <si>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</si>
  <si>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</si>
  <si>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</si>
  <si>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</si>
  <si>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</si>
  <si>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</si>
  <si>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</si>
  <si>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</si>
  <si>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</si>
  <si>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</si>
  <si>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</si>
  <si>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</si>
  <si>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</si>
  <si>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</si>
  <si>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</si>
  <si>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</si>
  <si>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</si>
  <si>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</si>
  <si>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</si>
  <si>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</si>
  <si>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</si>
  <si>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</si>
  <si>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</si>
  <si>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</si>
  <si>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</si>
  <si>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</si>
  <si>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</si>
  <si>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</si>
  <si>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</si>
  <si>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</si>
  <si>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</si>
  <si>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</si>
  <si>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</si>
  <si>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</si>
  <si>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</si>
  <si>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</si>
  <si>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</si>
  <si>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</si>
  <si>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</si>
  <si>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</si>
  <si>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</si>
  <si>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</si>
  <si>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</si>
  <si>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</si>
  <si>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</si>
  <si>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</si>
  <si>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</si>
  <si>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</si>
  <si>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</si>
  <si>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</si>
  <si>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</si>
  <si>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</si>
  <si>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</si>
  <si>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</si>
  <si>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</si>
  <si>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</si>
  <si>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</si>
  <si>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</si>
  <si>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</si>
  <si>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</si>
  <si>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</si>
  <si>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</si>
  <si>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</si>
  <si>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</si>
  <si>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</si>
  <si>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</si>
  <si>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</si>
  <si>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</si>
  <si>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</si>
  <si>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</si>
  <si>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</si>
  <si>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</si>
  <si>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</si>
  <si>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</si>
  <si>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</si>
  <si>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</si>
  <si>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</si>
  <si>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</si>
  <si>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</si>
  <si>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</si>
  <si>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</si>
  <si>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</si>
  <si>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</si>
  <si>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</si>
  <si>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</si>
  <si>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</si>
  <si>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</si>
  <si>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</si>
  <si>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</si>
  <si>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</si>
  <si>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</si>
  <si>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</si>
  <si>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</si>
  <si>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</si>
  <si>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</si>
  <si>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</si>
  <si>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</si>
  <si>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</si>
  <si>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</si>
  <si>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</si>
  <si>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</si>
  <si>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</si>
  <si>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</si>
  <si>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</si>
  <si>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</si>
  <si>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</si>
  <si>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</si>
  <si>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</si>
  <si>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</si>
  <si>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</si>
  <si>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</si>
  <si>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</si>
  <si>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</si>
  <si>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</si>
  <si>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</si>
  <si>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</si>
  <si>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</si>
  <si>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</si>
  <si>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</si>
  <si>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</si>
  <si>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</si>
  <si>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</si>
  <si>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</si>
  <si>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</si>
  <si>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</si>
  <si>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</si>
  <si>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</si>
  <si>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</si>
  <si>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</si>
  <si>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</si>
  <si>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</si>
  <si>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</si>
  <si>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</si>
  <si>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</si>
  <si>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</si>
  <si>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</si>
  <si>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</si>
  <si>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</si>
  <si>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</si>
  <si>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</si>
  <si>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</si>
  <si>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</si>
  <si>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</si>
  <si>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</si>
  <si>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</si>
  <si>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</si>
  <si>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</si>
  <si>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</si>
  <si>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</si>
  <si>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</si>
  <si>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</si>
  <si>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</si>
  <si>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</si>
  <si>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</si>
  <si>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</si>
  <si>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</si>
  <si>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</si>
  <si>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</si>
  <si>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</si>
  <si>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</si>
  <si>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</si>
  <si>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</si>
  <si>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</si>
  <si>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</si>
  <si>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</si>
  <si>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</si>
  <si>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</si>
  <si>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</si>
  <si>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</si>
  <si>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</si>
  <si>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</si>
  <si>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</si>
  <si>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</si>
  <si>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</si>
  <si>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</si>
  <si>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</si>
  <si>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</si>
  <si>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</si>
  <si>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</si>
  <si>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</si>
  <si>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</si>
  <si>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</si>
  <si>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</si>
  <si>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</si>
  <si>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</si>
  <si>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</si>
  <si>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</si>
  <si>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</si>
  <si>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</si>
  <si>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</si>
  <si>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</si>
  <si>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</si>
  <si>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</si>
  <si>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</si>
  <si>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</si>
  <si>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</si>
  <si>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</si>
  <si>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</si>
  <si>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</si>
  <si>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</si>
  <si>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</si>
  <si>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</si>
  <si>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</si>
  <si>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</si>
  <si>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</si>
  <si>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</si>
  <si>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</si>
  <si>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</si>
  <si>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</si>
  <si>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</si>
  <si>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</si>
  <si>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</si>
  <si>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</si>
  <si>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</si>
  <si>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</si>
  <si>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</si>
  <si>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</si>
  <si>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</si>
  <si>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</si>
  <si>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</si>
  <si>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</si>
  <si>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</si>
  <si>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</si>
  <si>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</si>
  <si>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</si>
  <si>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</si>
  <si>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</si>
  <si>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</si>
  <si>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</si>
  <si>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</si>
  <si>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</si>
  <si>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</si>
  <si>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</si>
  <si>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</si>
  <si>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</si>
  <si>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</si>
  <si>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</si>
  <si>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</si>
  <si>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</si>
  <si>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</si>
  <si>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</si>
  <si>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</si>
  <si>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</si>
  <si>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</si>
  <si>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</si>
  <si>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</si>
  <si>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</si>
  <si>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</si>
  <si>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</si>
  <si>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</si>
  <si>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</si>
  <si>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</si>
  <si>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</si>
  <si>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</si>
  <si>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</si>
  <si>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</si>
  <si>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</si>
  <si>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</si>
  <si>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</si>
  <si>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</si>
  <si>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</si>
  <si>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</si>
  <si>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</si>
  <si>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</si>
  <si>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</si>
  <si>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</si>
  <si>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</si>
  <si>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</si>
  <si>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</si>
  <si>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</si>
  <si>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</si>
  <si>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</si>
  <si>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</si>
  <si>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</si>
  <si>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</si>
  <si>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</si>
  <si>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</si>
  <si>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</si>
  <si>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</si>
  <si>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</si>
  <si>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</si>
  <si>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</si>
  <si>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</si>
  <si>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</si>
  <si>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</si>
  <si>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</si>
  <si>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</si>
  <si>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</si>
  <si>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</si>
  <si>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</si>
  <si>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</si>
  <si>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</si>
  <si>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</si>
  <si>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</si>
  <si>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</si>
  <si>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</si>
  <si>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</si>
  <si>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</si>
  <si>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</si>
  <si>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</si>
  <si>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</si>
  <si>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</si>
  <si>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</si>
  <si>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</si>
  <si>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</si>
  <si>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</si>
  <si>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</si>
  <si>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</si>
  <si>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</si>
  <si>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</si>
  <si>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</si>
  <si>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</si>
  <si>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</si>
  <si>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</si>
  <si>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</si>
  <si>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</si>
  <si>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</si>
  <si>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</si>
  <si>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</si>
  <si>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</si>
  <si>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</si>
  <si>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</si>
  <si>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</si>
  <si>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</si>
  <si>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</si>
  <si>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</si>
  <si>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</si>
  <si>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</si>
  <si>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</si>
  <si>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</si>
  <si>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</si>
  <si>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</si>
  <si>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</si>
  <si>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</si>
  <si>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</si>
  <si>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</si>
  <si>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</si>
  <si>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</si>
  <si>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</si>
  <si>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</si>
  <si>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</si>
  <si>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</si>
  <si>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</si>
  <si>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</si>
  <si>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</si>
  <si>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</si>
  <si>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</si>
  <si>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</si>
  <si>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</si>
  <si>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</si>
  <si>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</si>
  <si>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</si>
  <si>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</si>
  <si>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</si>
  <si>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</si>
  <si>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</si>
  <si>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</si>
  <si>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</si>
  <si>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</si>
  <si>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</si>
  <si>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</si>
  <si>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</si>
  <si>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</si>
  <si>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</si>
  <si>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</si>
  <si>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</si>
  <si>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</si>
  <si>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</si>
  <si>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</si>
  <si>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</si>
  <si>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</si>
  <si>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</si>
  <si>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</si>
  <si>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</si>
  <si>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</si>
  <si>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</si>
  <si>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</si>
  <si>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</si>
  <si>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</si>
  <si>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</si>
  <si>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</si>
  <si>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</si>
  <si>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</si>
  <si>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</si>
  <si>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</si>
  <si>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</si>
  <si>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</si>
  <si>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</si>
  <si>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</si>
  <si>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</si>
  <si>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</si>
  <si>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</si>
  <si>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</si>
  <si>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</si>
  <si>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</si>
  <si>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</si>
  <si>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</si>
  <si>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</si>
  <si>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</si>
  <si>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</si>
  <si>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</si>
  <si>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</si>
  <si>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</si>
  <si>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</si>
  <si>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</si>
  <si>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</si>
  <si>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</si>
  <si>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</si>
  <si>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</si>
  <si>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</si>
  <si>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</si>
  <si>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</si>
  <si>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</si>
  <si>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</si>
  <si>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</si>
  <si>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</si>
  <si>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</si>
  <si>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</si>
  <si>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</si>
  <si>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</si>
  <si>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</si>
  <si>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</si>
  <si>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</si>
  <si>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</si>
  <si>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</si>
  <si>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</si>
  <si>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</si>
  <si>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</si>
  <si>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</si>
  <si>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</si>
  <si>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</si>
  <si>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</si>
  <si>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</si>
  <si>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</si>
  <si>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</si>
  <si>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</si>
  <si>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</si>
  <si>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</si>
  <si>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</si>
  <si>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</si>
  <si>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</si>
  <si>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</si>
  <si>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</si>
  <si>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</si>
  <si>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</si>
  <si>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</si>
  <si>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</si>
  <si>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</si>
  <si>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</si>
  <si>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</si>
  <si>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</si>
  <si>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</si>
  <si>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</si>
  <si>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</si>
  <si>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</si>
  <si>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</si>
  <si>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</si>
  <si>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</si>
  <si>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</si>
  <si>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</si>
  <si>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</si>
  <si>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</si>
  <si>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</si>
  <si>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</si>
  <si>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</si>
  <si>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</si>
  <si>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</si>
  <si>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</si>
  <si>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</si>
  <si>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</si>
  <si>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</si>
  <si>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</si>
  <si>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</si>
  <si>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</si>
  <si>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</si>
  <si>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</si>
  <si>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</si>
  <si>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</si>
  <si>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</si>
  <si>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</si>
  <si>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</si>
  <si>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</si>
  <si>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</si>
  <si>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</si>
  <si>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</si>
  <si>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</si>
  <si>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</si>
  <si>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</si>
  <si>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</si>
  <si>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</si>
  <si>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</si>
  <si>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</si>
  <si>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</si>
  <si>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</si>
  <si>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</si>
  <si>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</si>
  <si>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</si>
  <si>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</si>
  <si>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</si>
  <si>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</si>
  <si>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</si>
  <si>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</si>
  <si>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</si>
  <si>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</si>
  <si>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</si>
  <si>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</si>
  <si>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</si>
  <si>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</si>
  <si>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</si>
  <si>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</si>
  <si>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</si>
  <si>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</si>
  <si>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</si>
  <si>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</si>
  <si>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</si>
  <si>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</si>
  <si>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</si>
  <si>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</si>
  <si>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</si>
  <si>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</si>
  <si>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</si>
  <si>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</si>
  <si>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</si>
  <si>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</si>
  <si>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</si>
  <si>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</si>
  <si>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</si>
  <si>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</si>
  <si>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</si>
  <si>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</si>
  <si>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</si>
  <si>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</si>
  <si>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</si>
  <si>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</si>
  <si>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</si>
  <si>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</si>
  <si>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</si>
  <si>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</si>
  <si>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</si>
  <si>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</si>
  <si>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</si>
  <si>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</si>
  <si>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</si>
  <si>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</si>
  <si>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</si>
  <si>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</si>
  <si>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</si>
  <si>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</si>
  <si>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</si>
  <si>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</si>
  <si>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</si>
  <si>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</si>
  <si>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</si>
  <si>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</si>
  <si>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</si>
  <si>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</si>
  <si>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</si>
  <si>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</si>
  <si>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</si>
  <si>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</si>
  <si>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</si>
  <si>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</si>
  <si>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</si>
  <si>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</si>
  <si>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</si>
  <si>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</si>
  <si>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</si>
  <si>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</si>
  <si>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</si>
  <si>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</si>
  <si>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</si>
  <si>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</si>
  <si>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</si>
  <si>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</si>
  <si>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</si>
  <si>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</si>
  <si>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</si>
  <si>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</si>
  <si>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</si>
  <si>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</si>
  <si>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</si>
  <si>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</si>
  <si>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</si>
  <si>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</si>
  <si>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</si>
  <si>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</si>
  <si>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</si>
  <si>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</si>
  <si>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</si>
  <si>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</si>
  <si>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</si>
  <si>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</si>
  <si>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</si>
  <si>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</si>
  <si>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</si>
  <si>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</si>
  <si>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</si>
  <si>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</si>
  <si>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</si>
  <si>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</si>
  <si>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</si>
  <si>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</si>
  <si>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</si>
  <si>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</si>
  <si>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</si>
  <si>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</si>
  <si>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</si>
  <si>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</si>
  <si>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</si>
  <si>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</si>
  <si>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</si>
  <si>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</si>
  <si>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</si>
  <si>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</si>
  <si>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</si>
  <si>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</si>
  <si>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</si>
  <si>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</si>
  <si>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</si>
  <si>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</si>
  <si>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</si>
  <si>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</si>
  <si>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</si>
  <si>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</si>
  <si>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</si>
  <si>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</si>
  <si>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</si>
  <si>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</si>
  <si>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</si>
  <si>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</si>
  <si>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</si>
  <si>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</si>
  <si>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</si>
  <si>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</si>
  <si>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</si>
  <si>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</si>
  <si>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</si>
  <si>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</si>
  <si>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</si>
  <si>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</si>
  <si>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</si>
  <si>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</si>
  <si>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</si>
  <si>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</si>
  <si>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</si>
  <si>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</si>
  <si>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</si>
  <si>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</si>
  <si>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</si>
  <si>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</si>
  <si>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</si>
  <si>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</si>
  <si>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</si>
  <si>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</si>
  <si>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</si>
  <si>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</si>
  <si>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</si>
  <si>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</si>
  <si>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</si>
  <si>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</si>
  <si>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</si>
  <si>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</si>
  <si>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</si>
  <si>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</si>
  <si>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</si>
  <si>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</si>
  <si>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</si>
  <si>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</si>
  <si>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</si>
  <si>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</si>
  <si>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</si>
  <si>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</si>
  <si>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</si>
  <si>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</si>
  <si>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</si>
  <si>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</si>
  <si>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</si>
  <si>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</si>
  <si>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</si>
  <si>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</si>
  <si>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</si>
  <si>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</si>
  <si>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</si>
  <si>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</si>
  <si>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</si>
  <si>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</si>
  <si>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</si>
  <si>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</si>
  <si>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</si>
  <si>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</si>
  <si>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</si>
  <si>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</si>
  <si>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</si>
  <si>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</si>
  <si>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</si>
  <si>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</si>
  <si>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</si>
  <si>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</si>
  <si>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</si>
  <si>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</si>
  <si>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</si>
  <si>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</si>
  <si>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</si>
  <si>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</si>
  <si>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</si>
  <si>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</si>
  <si>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</si>
  <si>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</si>
  <si>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</si>
  <si>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</si>
  <si>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</si>
  <si>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</si>
  <si>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</si>
  <si>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</si>
  <si>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</si>
  <si>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</si>
  <si>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</si>
  <si>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</si>
  <si>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</si>
  <si>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</si>
  <si>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</si>
  <si>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</si>
  <si>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</si>
  <si>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</si>
  <si>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</si>
  <si>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</si>
  <si>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</si>
  <si>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</si>
  <si>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</si>
  <si>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</si>
  <si>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</si>
  <si>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</si>
  <si>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</si>
  <si>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</si>
  <si>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</si>
  <si>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</si>
  <si>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</si>
  <si>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</si>
  <si>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</si>
  <si>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</si>
  <si>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</si>
  <si>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</si>
  <si>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</si>
  <si>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</si>
  <si>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</si>
  <si>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</si>
  <si>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</si>
  <si>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</si>
  <si>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</si>
  <si>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</si>
  <si>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</si>
  <si>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</si>
  <si>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</si>
  <si>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</si>
  <si>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</si>
  <si>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</si>
  <si>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</si>
  <si>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</si>
  <si>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</si>
  <si>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</si>
  <si>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</si>
  <si>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</si>
  <si>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</si>
  <si>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</si>
  <si>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</si>
  <si>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</si>
  <si>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</si>
  <si>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</si>
  <si>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</si>
  <si>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</si>
  <si>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</si>
  <si>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</si>
  <si>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</si>
  <si>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</si>
  <si>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</si>
  <si>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</si>
  <si>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</si>
  <si>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</si>
  <si>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</si>
  <si>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</si>
  <si>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</si>
  <si>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</si>
  <si>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</si>
  <si>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</si>
  <si>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</si>
  <si>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</si>
  <si>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</si>
  <si>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</si>
  <si>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</si>
  <si>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</si>
  <si>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</si>
  <si>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</si>
  <si>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</si>
  <si>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</si>
  <si>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</si>
  <si>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</si>
  <si>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</si>
  <si>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</si>
  <si>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</si>
  <si>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</si>
  <si>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</si>
  <si>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</si>
  <si>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</si>
  <si>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</si>
  <si>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</si>
  <si>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</si>
  <si>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</si>
  <si>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</si>
  <si>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</si>
  <si>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</si>
  <si>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</si>
  <si>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</si>
  <si>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</si>
  <si>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</si>
  <si>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</si>
  <si>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</si>
  <si>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</si>
  <si>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</si>
  <si>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</si>
  <si>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</si>
  <si>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</si>
  <si>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</si>
  <si>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</si>
  <si>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</si>
  <si>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</si>
  <si>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</si>
  <si>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</si>
  <si>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</si>
  <si>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</si>
  <si>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</si>
  <si>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</si>
  <si>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</si>
  <si>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</si>
  <si>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</si>
  <si>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</si>
  <si>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</si>
  <si>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</si>
  <si>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</si>
  <si>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</si>
  <si>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</si>
  <si>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</si>
  <si>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</si>
  <si>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</si>
  <si>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</si>
  <si>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</si>
  <si>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</si>
  <si>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</si>
  <si>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</si>
  <si>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</si>
  <si>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</si>
  <si>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</si>
  <si>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</si>
  <si>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</si>
  <si>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</si>
  <si>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</si>
  <si>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</si>
  <si>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</si>
  <si>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</si>
  <si>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</si>
  <si>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</si>
  <si>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</si>
  <si>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</si>
  <si>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</si>
  <si>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</si>
  <si>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</si>
  <si>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</si>
  <si>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</si>
  <si>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</si>
  <si>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</si>
  <si>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</si>
  <si>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</si>
  <si>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</si>
  <si>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</si>
  <si>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</si>
  <si>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</si>
  <si>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</si>
  <si>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</si>
  <si>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</si>
  <si>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</si>
  <si>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</si>
  <si>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</si>
  <si>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</si>
  <si>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</si>
  <si>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</si>
  <si>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</si>
  <si>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</si>
  <si>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</si>
  <si>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</si>
  <si>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</si>
  <si>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</si>
  <si>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</si>
  <si>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</si>
  <si>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</si>
  <si>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</si>
  <si>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</si>
  <si>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</si>
  <si>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</si>
  <si>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</si>
  <si>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</si>
  <si>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</si>
  <si>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</si>
  <si>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</si>
  <si>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</si>
  <si>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</si>
  <si>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</si>
  <si>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</si>
  <si>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</si>
  <si>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</si>
  <si>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</si>
  <si>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</si>
  <si>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</si>
  <si>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</si>
  <si>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</si>
  <si>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</si>
  <si>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</si>
  <si>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</si>
  <si>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</si>
  <si>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</si>
  <si>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</si>
  <si>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</si>
  <si>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</si>
  <si>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</si>
  <si>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</si>
  <si>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</si>
  <si>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</si>
  <si>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</si>
  <si>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</si>
  <si>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</si>
  <si>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</si>
  <si>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</si>
  <si>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</si>
  <si>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</si>
  <si>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</si>
  <si>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</si>
  <si>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</si>
  <si>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</si>
  <si>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</si>
  <si>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</si>
  <si>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</si>
  <si>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</si>
  <si>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</si>
  <si>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</si>
  <si>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</si>
  <si>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</si>
  <si>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</si>
  <si>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</si>
  <si>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</si>
  <si>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</si>
  <si>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</si>
  <si>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</si>
  <si>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</si>
  <si>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</si>
  <si>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</si>
  <si>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</si>
  <si>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</si>
  <si>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</si>
  <si>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</si>
  <si>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</si>
  <si>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</si>
  <si>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</si>
  <si>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</si>
  <si>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</si>
  <si>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</si>
  <si>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</si>
  <si>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</si>
  <si>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</si>
  <si>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</si>
  <si>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</si>
  <si>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</si>
  <si>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</si>
  <si>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</si>
  <si>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</si>
  <si>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</si>
  <si>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</si>
  <si>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</si>
  <si>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</si>
  <si>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</si>
  <si>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</si>
  <si>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</si>
  <si>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</si>
  <si>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</si>
  <si>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</si>
  <si>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</si>
  <si>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</si>
  <si>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</si>
  <si>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</si>
  <si>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</si>
  <si>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</si>
  <si>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</si>
  <si>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</si>
  <si>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</si>
  <si>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</si>
  <si>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</si>
  <si>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</si>
  <si>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</si>
  <si>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</si>
  <si>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</si>
  <si>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</si>
  <si>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</si>
  <si>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</si>
  <si>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</si>
  <si>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</si>
  <si>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</si>
  <si>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</si>
  <si>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</si>
  <si>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</si>
  <si>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</si>
  <si>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</si>
  <si>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</si>
  <si>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</si>
  <si>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</si>
  <si>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</si>
  <si>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</si>
  <si>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</si>
  <si>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</si>
  <si>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</si>
  <si>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</si>
  <si>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</si>
  <si>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</si>
  <si>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</si>
  <si>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</si>
  <si>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</si>
  <si>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</si>
  <si>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</si>
  <si>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</si>
  <si>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</si>
  <si>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</si>
  <si>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</si>
  <si>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</si>
  <si>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</si>
  <si>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</si>
  <si>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</si>
  <si>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</si>
  <si>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</si>
  <si>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</si>
  <si>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</si>
  <si>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</si>
  <si>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</si>
  <si>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</si>
  <si>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</si>
  <si>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</si>
  <si>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</si>
  <si>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</si>
  <si>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</si>
  <si>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</si>
  <si>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</si>
  <si>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</si>
  <si>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</si>
  <si>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</si>
  <si>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</si>
  <si>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</si>
  <si>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</si>
  <si>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</si>
  <si>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</si>
  <si>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</si>
  <si>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</si>
  <si>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</si>
  <si>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</si>
  <si>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</si>
  <si>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</si>
  <si>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</si>
  <si>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</si>
  <si>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</si>
  <si>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</si>
  <si>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</si>
  <si>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</si>
  <si>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</si>
  <si>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</si>
  <si>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</si>
  <si>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</si>
  <si>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</si>
  <si>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</si>
  <si>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</si>
  <si>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</si>
  <si>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</si>
  <si>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</si>
  <si>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</si>
  <si>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</si>
  <si>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</si>
  <si>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</si>
  <si>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</si>
  <si>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</si>
  <si>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</si>
  <si>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</si>
  <si>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</si>
  <si>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</si>
  <si>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</si>
  <si>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</si>
  <si>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</si>
  <si>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</si>
  <si>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</si>
  <si>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</si>
  <si>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</si>
  <si>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</si>
  <si>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</si>
  <si>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</si>
  <si>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</si>
  <si>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</si>
  <si>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</si>
  <si>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</si>
  <si>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</si>
  <si>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</si>
  <si>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</si>
  <si>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</si>
  <si>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</si>
  <si>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</si>
  <si>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</si>
  <si>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</si>
  <si>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</si>
  <si>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</si>
  <si>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</si>
  <si>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</si>
  <si>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</si>
  <si>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</si>
  <si>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</si>
  <si>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</si>
  <si>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</si>
  <si>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</si>
  <si>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</si>
  <si>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</si>
  <si>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</si>
  <si>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</si>
  <si>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</si>
  <si>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</si>
  <si>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</si>
  <si>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</si>
  <si>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</si>
  <si>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</si>
  <si>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</si>
  <si>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</si>
  <si>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</si>
  <si>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</si>
  <si>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</si>
  <si>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</si>
  <si>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</si>
  <si>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</si>
  <si>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</si>
  <si>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</si>
  <si>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</si>
  <si>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</si>
  <si>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</si>
  <si>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</si>
  <si>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</si>
  <si>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</si>
  <si>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</si>
  <si>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</si>
  <si>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</si>
  <si>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</si>
  <si>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</si>
  <si>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</si>
  <si>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</si>
  <si>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</si>
  <si>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</si>
  <si>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</si>
  <si>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</si>
  <si>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</si>
  <si>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</si>
  <si>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</si>
  <si>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</si>
  <si>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</si>
  <si>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</si>
  <si>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</si>
  <si>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</si>
  <si>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</si>
  <si>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</si>
  <si>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</si>
  <si>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</si>
  <si>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</si>
  <si>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</si>
  <si>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</si>
  <si>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</si>
  <si>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</si>
  <si>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</si>
  <si>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</si>
  <si>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</si>
  <si>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</si>
  <si>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</si>
  <si>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</si>
  <si>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</si>
  <si>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</si>
  <si>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</si>
  <si>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</si>
  <si>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</si>
  <si>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</si>
  <si>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</si>
  <si>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</si>
  <si>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</si>
  <si>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</si>
  <si>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</si>
  <si>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</si>
  <si>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</si>
  <si>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</si>
  <si>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</si>
  <si>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</si>
  <si>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</si>
  <si>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</si>
  <si>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</si>
  <si>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</si>
  <si>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</si>
  <si>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</si>
  <si>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</si>
  <si>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</si>
  <si>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</si>
  <si>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</si>
  <si>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</si>
  <si>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</si>
  <si>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</si>
  <si>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</si>
  <si>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</si>
  <si>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</si>
  <si>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</si>
  <si>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</si>
  <si>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</si>
  <si>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</si>
  <si>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</si>
  <si>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</si>
  <si>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</si>
  <si>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</si>
  <si>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</si>
  <si>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</si>
  <si>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</si>
  <si>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</si>
  <si>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</si>
  <si>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</si>
  <si>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</si>
  <si>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</si>
  <si>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</si>
  <si>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</si>
  <si>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</si>
  <si>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</si>
  <si>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</si>
  <si>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</si>
  <si>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</si>
  <si>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</si>
  <si>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</si>
  <si>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</si>
  <si>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</si>
  <si>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</si>
  <si>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</si>
  <si>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</si>
  <si>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</si>
  <si>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</si>
  <si>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</si>
  <si>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</si>
  <si>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</si>
  <si>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</si>
  <si>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</si>
  <si>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</si>
  <si>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</si>
  <si>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</si>
  <si>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</si>
  <si>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</si>
  <si>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</si>
  <si>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</si>
  <si>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</si>
  <si>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</si>
  <si>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</si>
  <si>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</si>
  <si>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</si>
  <si>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</si>
  <si>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</si>
  <si>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</si>
  <si>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</si>
  <si>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</si>
  <si>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</si>
  <si>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</si>
  <si>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</si>
  <si>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</si>
  <si>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</si>
  <si>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</si>
  <si>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</si>
  <si>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</si>
  <si>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</si>
  <si>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</si>
  <si>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</si>
  <si>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</si>
  <si>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</si>
  <si>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</si>
  <si>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</si>
  <si>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</si>
  <si>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</si>
  <si>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</si>
  <si>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</si>
  <si>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</si>
  <si>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</si>
  <si>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</si>
  <si>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</si>
  <si>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</si>
  <si>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</si>
  <si>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</si>
  <si>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</si>
  <si>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</si>
  <si>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</si>
  <si>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</si>
  <si>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</si>
  <si>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</si>
  <si>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</si>
  <si>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</si>
  <si>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</si>
  <si>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</si>
  <si>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</si>
  <si>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</si>
  <si>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</si>
  <si>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</si>
  <si>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</si>
  <si>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</si>
  <si>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</si>
  <si>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</si>
  <si>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</si>
  <si>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</si>
  <si>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</si>
  <si>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</si>
  <si>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</si>
  <si>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</si>
  <si>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</si>
  <si>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</si>
  <si>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</si>
  <si>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</si>
  <si>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</si>
  <si>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</si>
  <si>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</si>
  <si>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</si>
  <si>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</si>
  <si>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</si>
  <si>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</si>
  <si>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</si>
  <si>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</si>
  <si>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</si>
  <si>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</si>
  <si>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</si>
  <si>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</si>
  <si>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</si>
  <si>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</si>
  <si>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</si>
  <si>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</si>
  <si>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</si>
  <si>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</si>
  <si>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</si>
  <si>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</si>
  <si>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</si>
  <si>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</si>
  <si>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</si>
  <si>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</si>
  <si>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</si>
  <si>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</si>
  <si>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</si>
  <si>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</si>
  <si>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</si>
  <si>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</si>
  <si>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</si>
  <si>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</si>
  <si>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</si>
  <si>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</si>
  <si>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</si>
  <si>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</si>
  <si>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</si>
  <si>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</si>
  <si>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</si>
  <si>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</si>
  <si>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</si>
  <si>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</si>
  <si>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</si>
  <si>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</si>
  <si>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</si>
  <si>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</si>
  <si>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</si>
  <si>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</si>
  <si>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</si>
  <si>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</si>
  <si>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</si>
  <si>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</si>
  <si>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</si>
  <si>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</si>
  <si>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</si>
  <si>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</si>
  <si>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</si>
  <si>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</si>
  <si>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</si>
  <si>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</si>
  <si>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</si>
  <si>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</si>
  <si>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</si>
  <si>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</si>
  <si>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</si>
  <si>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</si>
  <si>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</si>
  <si>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</si>
  <si>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</si>
  <si>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</si>
  <si>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</si>
  <si>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</si>
  <si>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</si>
  <si>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</si>
  <si>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</si>
  <si>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</si>
  <si>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</si>
  <si>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</si>
  <si>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</si>
  <si>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</si>
  <si>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</si>
  <si>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</si>
  <si>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</si>
  <si>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</si>
  <si>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</si>
  <si>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</si>
  <si>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</si>
  <si>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</si>
  <si>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</si>
  <si>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</si>
  <si>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</si>
  <si>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</si>
  <si>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</si>
  <si>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</si>
  <si>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</si>
  <si>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</si>
  <si>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</si>
  <si>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</si>
  <si>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</si>
  <si>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</si>
  <si>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</si>
  <si>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</si>
  <si>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</si>
  <si>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</si>
  <si>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</si>
  <si>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</si>
  <si>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</si>
  <si>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</si>
  <si>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</si>
  <si>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</si>
  <si>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</si>
  <si>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</si>
  <si>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</si>
  <si>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</si>
  <si>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</si>
  <si>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</si>
  <si>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</si>
  <si>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</si>
  <si>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</si>
  <si>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</si>
  <si>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</si>
  <si>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</si>
  <si>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</si>
  <si>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</si>
  <si>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</si>
  <si>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</si>
  <si>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</si>
  <si>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</si>
  <si>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</si>
  <si>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</si>
  <si>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</si>
  <si>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</si>
  <si>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</si>
  <si>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</si>
  <si>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</si>
  <si>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</si>
  <si>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</si>
  <si>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</si>
  <si>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</si>
  <si>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</si>
  <si>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</si>
  <si>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</si>
  <si>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</si>
  <si>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</si>
  <si>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</si>
  <si>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</si>
  <si>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</si>
  <si>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</si>
  <si>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</si>
  <si>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</si>
  <si>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</si>
  <si>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</si>
  <si>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</si>
  <si>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</si>
  <si>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</si>
  <si>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</si>
  <si>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</si>
  <si>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</si>
  <si>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</si>
  <si>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</si>
  <si>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</si>
  <si>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</si>
  <si>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</si>
  <si>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</si>
  <si>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</si>
  <si>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</si>
  <si>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</si>
  <si>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</si>
  <si>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</si>
  <si>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</si>
  <si>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</si>
  <si>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</si>
  <si>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</si>
  <si>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</si>
  <si>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</si>
  <si>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</si>
  <si>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</si>
  <si>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</si>
  <si>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</si>
  <si>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</si>
  <si>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</si>
  <si>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</si>
  <si>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</si>
  <si>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</si>
  <si>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</si>
  <si>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</si>
  <si>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</si>
  <si>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</si>
  <si>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</si>
  <si>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</si>
  <si>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</si>
  <si>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</si>
  <si>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</si>
  <si>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</si>
  <si>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</si>
  <si>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</si>
  <si>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</si>
  <si>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</si>
  <si>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</si>
  <si>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</si>
  <si>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</si>
  <si>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</si>
  <si>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</si>
  <si>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</si>
  <si>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</si>
  <si>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</si>
  <si>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</si>
  <si>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</si>
  <si>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</si>
  <si>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</si>
  <si>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</si>
  <si>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</si>
  <si>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</si>
  <si>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</si>
  <si>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</si>
  <si>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</si>
  <si>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</si>
  <si>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</si>
  <si>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</si>
  <si>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</si>
  <si>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</si>
  <si>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</si>
  <si>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</si>
  <si>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</si>
  <si>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</si>
  <si>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</si>
  <si>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</si>
  <si>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</si>
  <si>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</si>
  <si>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</si>
  <si>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</si>
  <si>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</si>
  <si>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</si>
  <si>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</si>
  <si>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</si>
  <si>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</si>
  <si>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</si>
  <si>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</si>
  <si>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</si>
  <si>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</si>
  <si>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</si>
  <si>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</si>
  <si>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</si>
  <si>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</si>
  <si>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</si>
  <si>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</si>
  <si>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</si>
  <si>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</si>
  <si>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</si>
  <si>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</si>
  <si>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</si>
  <si>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</si>
  <si>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</si>
  <si>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</si>
  <si>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</si>
  <si>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</si>
  <si>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</si>
  <si>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</si>
  <si>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</si>
  <si>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</si>
  <si>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</si>
  <si>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</si>
  <si>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</si>
  <si>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</si>
  <si>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</si>
  <si>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</si>
  <si>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</si>
  <si>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</si>
  <si>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</si>
  <si>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</si>
  <si>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</si>
  <si>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</si>
  <si>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</si>
  <si>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</si>
  <si>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</si>
  <si>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</si>
  <si>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</si>
  <si>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</si>
  <si>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</si>
  <si>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</si>
  <si>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</si>
  <si>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</si>
  <si>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</si>
  <si>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</si>
  <si>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</si>
  <si>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</si>
  <si>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</si>
  <si>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</si>
  <si>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</si>
  <si>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</si>
  <si>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</si>
  <si>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</si>
  <si>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</si>
  <si>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</si>
  <si>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</si>
  <si>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</si>
  <si>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</si>
  <si>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</si>
  <si>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</si>
  <si>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</si>
  <si>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</si>
  <si>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</si>
  <si>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</si>
  <si>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</si>
  <si>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</si>
  <si>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</si>
  <si>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</si>
  <si>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</si>
  <si>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</si>
  <si>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</si>
  <si>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</si>
  <si>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</si>
  <si>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</si>
  <si>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</si>
  <si>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</si>
  <si>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</si>
  <si>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</si>
  <si>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</si>
  <si>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</si>
  <si>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</si>
  <si>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</si>
  <si>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</si>
  <si>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</si>
  <si>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</si>
  <si>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</si>
  <si>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</si>
  <si>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</si>
  <si>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</si>
  <si>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</si>
  <si>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</si>
  <si>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</si>
  <si>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</si>
  <si>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</si>
  <si>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</si>
  <si>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</si>
  <si>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</si>
  <si>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</si>
  <si>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</si>
  <si>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</si>
  <si>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</si>
  <si>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</si>
  <si>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</si>
  <si>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</si>
  <si>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</si>
  <si>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</si>
  <si>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</si>
  <si>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</si>
  <si>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</si>
  <si>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</si>
  <si>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</si>
  <si>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</si>
  <si>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</si>
  <si>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</si>
  <si>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</si>
  <si>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</si>
  <si>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</si>
  <si>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</si>
  <si>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</si>
  <si>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</si>
  <si>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</si>
  <si>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</si>
  <si>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</si>
  <si>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</si>
  <si>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</si>
  <si>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</si>
  <si>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</si>
  <si>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</si>
  <si>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</si>
  <si>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</si>
  <si>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</si>
  <si>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</si>
  <si>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</si>
  <si>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</si>
  <si>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</si>
  <si>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</si>
  <si>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</si>
  <si>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</si>
  <si>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</si>
  <si>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</si>
  <si>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</si>
  <si>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</si>
  <si>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</si>
  <si>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</si>
  <si>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</si>
  <si>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</si>
  <si>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</si>
  <si>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</si>
  <si>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</si>
  <si>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</si>
  <si>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</si>
  <si>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</si>
  <si>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</si>
  <si>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</si>
  <si>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</si>
  <si>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</si>
  <si>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</si>
  <si>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</si>
  <si>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</si>
  <si>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</si>
  <si>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</si>
  <si>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</si>
  <si>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</si>
  <si>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</si>
  <si>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</si>
  <si>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</si>
  <si>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</si>
  <si>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</si>
  <si>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</si>
  <si>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</si>
  <si>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</si>
  <si>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</si>
  <si>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</si>
  <si>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</si>
  <si>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</si>
  <si>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</si>
  <si>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</si>
  <si>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</si>
  <si>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</si>
  <si>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</si>
  <si>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</si>
  <si>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</si>
  <si>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</si>
  <si>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</si>
  <si>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</si>
  <si>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</si>
  <si>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</si>
  <si>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</si>
  <si>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</si>
  <si>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</si>
  <si>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</si>
  <si>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</si>
  <si>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</si>
  <si>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</si>
  <si>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</si>
  <si>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</si>
  <si>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</si>
  <si>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</si>
  <si>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</si>
  <si>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</si>
  <si>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</si>
  <si>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</si>
  <si>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</si>
  <si>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</si>
  <si>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</si>
  <si>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</si>
  <si>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</si>
  <si>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</si>
  <si>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</si>
  <si>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</si>
  <si>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</si>
  <si>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</si>
  <si>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</si>
  <si>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</si>
  <si>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</si>
  <si>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</si>
  <si>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</si>
  <si>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</si>
  <si>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</si>
  <si>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</si>
  <si>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</si>
  <si>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</si>
  <si>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</si>
  <si>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</si>
  <si>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</si>
  <si>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</si>
  <si>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</si>
  <si>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</si>
  <si>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</si>
  <si>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</si>
  <si>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</si>
  <si>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</si>
  <si>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</si>
  <si>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</si>
  <si>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</si>
  <si>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</si>
  <si>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</si>
  <si>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</si>
  <si>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</si>
  <si>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</si>
  <si>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</si>
  <si>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</si>
  <si>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</si>
  <si>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</si>
  <si>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</si>
  <si>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</si>
  <si>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</si>
  <si>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</si>
  <si>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</si>
  <si>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</si>
  <si>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</si>
  <si>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</si>
  <si>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</si>
  <si>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</si>
  <si>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</si>
  <si>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</si>
  <si>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</si>
  <si>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</si>
  <si>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</si>
  <si>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</si>
  <si>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</si>
  <si>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</si>
  <si>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</si>
  <si>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</si>
  <si>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</si>
  <si>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</si>
  <si>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</si>
  <si>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</si>
  <si>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</si>
  <si>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</si>
  <si>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</si>
  <si>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</si>
  <si>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</si>
  <si>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</si>
  <si>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</si>
  <si>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</si>
  <si>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</si>
  <si>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</si>
  <si>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</si>
  <si>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</si>
  <si>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</si>
  <si>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</si>
  <si>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</si>
  <si>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</si>
  <si>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</si>
  <si>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</si>
  <si>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</si>
  <si>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</si>
  <si>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</si>
  <si>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</si>
  <si>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</si>
  <si>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</si>
  <si>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</si>
  <si>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</si>
  <si>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</si>
  <si>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</si>
  <si>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</si>
  <si>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</si>
  <si>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</si>
  <si>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</si>
  <si>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</si>
  <si>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</si>
  <si>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</si>
  <si>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</si>
  <si>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</si>
  <si>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</si>
  <si>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</si>
  <si>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</si>
  <si>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</si>
  <si>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</si>
  <si>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</si>
  <si>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</si>
  <si>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</si>
  <si>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</si>
  <si>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</si>
  <si>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</si>
  <si>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</si>
  <si>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</si>
  <si>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</si>
  <si>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</si>
  <si>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</si>
  <si>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</si>
  <si>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</si>
  <si>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</si>
  <si>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</si>
  <si>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</si>
  <si>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</si>
  <si>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</si>
  <si>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</si>
  <si>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</si>
  <si>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</si>
  <si>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</si>
  <si>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</si>
  <si>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</si>
  <si>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</si>
  <si>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</si>
  <si>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</si>
  <si>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</si>
  <si>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</si>
  <si>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</si>
  <si>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</si>
  <si>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</si>
  <si>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</si>
  <si>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</si>
  <si>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</si>
  <si>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</si>
  <si>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</si>
  <si>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</si>
  <si>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</si>
  <si>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</si>
  <si>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</si>
  <si>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</si>
  <si>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</si>
  <si>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</si>
  <si>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</si>
  <si>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</si>
  <si>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</si>
  <si>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</si>
  <si>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</si>
  <si>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</si>
  <si>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</si>
  <si>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</si>
  <si>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</si>
  <si>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</si>
  <si>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</si>
  <si>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</si>
  <si>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</si>
  <si>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</si>
  <si>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</si>
  <si>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</si>
  <si>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</si>
  <si>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</si>
  <si>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</si>
  <si>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</si>
  <si>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</si>
  <si>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</si>
  <si>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</si>
  <si>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</si>
  <si>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</si>
  <si>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</si>
  <si>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</si>
  <si>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</si>
  <si>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</si>
  <si>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</si>
  <si>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</si>
  <si>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</si>
  <si>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</si>
  <si>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</si>
  <si>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</si>
  <si>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</si>
  <si>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</si>
  <si>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</si>
  <si>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</si>
  <si>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</si>
  <si>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</si>
  <si>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</si>
  <si>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</si>
  <si>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</si>
  <si>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</si>
  <si>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</si>
  <si>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</si>
  <si>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</si>
  <si>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</si>
  <si>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</si>
  <si>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</si>
  <si>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</si>
  <si>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</si>
  <si>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</si>
  <si>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</si>
  <si>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</si>
  <si>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</si>
  <si>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</si>
  <si>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</si>
  <si>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</si>
  <si>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</si>
  <si>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</si>
  <si>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</si>
  <si>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</si>
  <si>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</si>
  <si>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</si>
  <si>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</si>
  <si>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</si>
  <si>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</si>
  <si>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</si>
  <si>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</si>
  <si>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</si>
  <si>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</si>
  <si>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</si>
  <si>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</si>
  <si>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</si>
  <si>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</si>
  <si>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</si>
  <si>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</si>
  <si>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</si>
  <si>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</si>
  <si>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</si>
  <si>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</si>
  <si>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</si>
  <si>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</si>
  <si>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</si>
  <si>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</si>
  <si>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</si>
  <si>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</si>
  <si>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</si>
  <si>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</si>
  <si>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</si>
  <si>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</si>
  <si>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</si>
  <si>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</si>
  <si>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</si>
  <si>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</si>
  <si>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</si>
  <si>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</si>
  <si>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</si>
  <si>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</si>
  <si>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</si>
  <si>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</si>
  <si>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</si>
  <si>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</si>
  <si>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</si>
  <si>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</si>
  <si>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</si>
  <si>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</si>
  <si>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</si>
  <si>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</si>
  <si>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</si>
  <si>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</si>
  <si>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</si>
  <si>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</si>
  <si>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</si>
  <si>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</si>
  <si>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</si>
  <si>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</si>
  <si>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</si>
  <si>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</si>
  <si>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</si>
  <si>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</si>
  <si>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</si>
  <si>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</si>
  <si>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</si>
  <si>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</si>
  <si>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</si>
  <si>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</si>
  <si>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</si>
  <si>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</si>
  <si>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</si>
  <si>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</si>
  <si>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</si>
  <si>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</si>
  <si>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</si>
  <si>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</si>
  <si>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</si>
  <si>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</si>
  <si>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</si>
  <si>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</si>
  <si>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</si>
  <si>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</si>
  <si>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</si>
  <si>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</si>
  <si>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</si>
  <si>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</si>
  <si>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</si>
  <si>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</si>
  <si>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</si>
  <si>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</si>
  <si>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</si>
  <si>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</si>
  <si>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</si>
  <si>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</si>
  <si>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</si>
  <si>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</si>
  <si>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</si>
  <si>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</si>
  <si>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</si>
  <si>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</si>
  <si>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</si>
  <si>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</si>
  <si>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</si>
  <si>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</si>
  <si>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</si>
  <si>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</si>
  <si>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</si>
  <si>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</si>
  <si>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</si>
  <si>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</si>
  <si>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</si>
  <si>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</si>
  <si>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</si>
  <si>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</si>
  <si>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</si>
  <si>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</si>
  <si>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</si>
  <si>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</si>
  <si>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</si>
  <si>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</si>
  <si>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</si>
  <si>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</si>
  <si>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</si>
  <si>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</si>
  <si>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</si>
  <si>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</si>
  <si>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</si>
  <si>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</si>
  <si>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</si>
  <si>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</si>
  <si>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</si>
  <si>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</si>
  <si>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</si>
  <si>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</si>
  <si>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</si>
  <si>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</si>
  <si>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</si>
  <si>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</si>
  <si>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</si>
  <si>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</si>
  <si>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</si>
  <si>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</si>
  <si>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</si>
  <si>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</si>
  <si>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</si>
  <si>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</si>
  <si>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</si>
  <si>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</si>
  <si>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</si>
  <si>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</si>
  <si>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</si>
  <si>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</si>
  <si>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</si>
  <si>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</si>
  <si>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</si>
  <si>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</si>
  <si>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</si>
  <si>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</si>
  <si>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</si>
  <si>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</si>
  <si>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</si>
  <si>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</si>
  <si>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</si>
  <si>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</si>
  <si>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</si>
  <si>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</si>
  <si>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</si>
  <si>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</si>
  <si>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</si>
  <si>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</si>
  <si>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</si>
  <si>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</si>
  <si>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</si>
  <si>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</si>
  <si>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</si>
  <si>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</si>
  <si>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</si>
  <si>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</si>
  <si>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</si>
  <si>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</si>
  <si>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</si>
  <si>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</si>
  <si>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</si>
  <si>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</si>
  <si>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</si>
  <si>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</si>
  <si>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</si>
  <si>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</si>
  <si>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</si>
  <si>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</si>
  <si>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</si>
  <si>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</si>
  <si>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</si>
  <si>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</si>
  <si>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</si>
  <si>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</si>
  <si>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</si>
  <si>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</si>
  <si>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</si>
  <si>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</si>
  <si>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</si>
  <si>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</si>
  <si>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</si>
  <si>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</si>
  <si>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</si>
  <si>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</si>
  <si>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</si>
  <si>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</si>
  <si>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</si>
  <si>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</si>
  <si>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</si>
  <si>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</si>
  <si>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</si>
  <si>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</si>
  <si>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</si>
  <si>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</si>
  <si>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</si>
  <si>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</si>
  <si>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</si>
  <si>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</si>
  <si>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</si>
  <si>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</si>
  <si>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</si>
  <si>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</si>
  <si>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</si>
  <si>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</si>
  <si>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</si>
  <si>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</si>
  <si>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</si>
  <si>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</si>
  <si>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</si>
  <si>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</si>
  <si>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</si>
  <si>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</si>
  <si>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</si>
  <si>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</si>
  <si>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</si>
  <si>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</si>
  <si>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</si>
  <si>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</si>
  <si>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</si>
  <si>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</si>
  <si>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</si>
  <si>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</si>
  <si>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</si>
  <si>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</si>
  <si>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</si>
  <si>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</si>
  <si>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</si>
  <si>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</si>
  <si>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</si>
  <si>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</si>
  <si>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</si>
  <si>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</si>
  <si>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</si>
  <si>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</si>
  <si>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</si>
  <si>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</si>
  <si>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</si>
  <si>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</si>
  <si>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</si>
  <si>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</si>
  <si>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</si>
  <si>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</si>
  <si>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</si>
  <si>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</si>
  <si>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</si>
  <si>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</si>
  <si>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</si>
  <si>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</si>
  <si>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</si>
  <si>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</si>
  <si>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</si>
  <si>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</si>
  <si>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</si>
  <si>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</si>
  <si>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</si>
  <si>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</si>
  <si>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</si>
  <si>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</si>
  <si>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</si>
  <si>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</si>
  <si>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</si>
  <si>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</si>
  <si>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</si>
  <si>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</si>
  <si>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</si>
  <si>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</si>
  <si>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</si>
  <si>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</si>
  <si>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</si>
  <si>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</si>
  <si>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</si>
  <si>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</si>
  <si>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</si>
  <si>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</si>
  <si>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</si>
  <si>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</si>
  <si>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</si>
  <si>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</si>
  <si>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</si>
  <si>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</si>
  <si>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</si>
  <si>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</si>
  <si>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</si>
  <si>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</si>
  <si>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</si>
  <si>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</si>
  <si>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</si>
  <si>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</si>
  <si>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</si>
  <si>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</si>
  <si>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</si>
  <si>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</si>
  <si>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</si>
  <si>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</si>
  <si>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</si>
  <si>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</si>
  <si>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</si>
  <si>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</si>
  <si>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</si>
  <si>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</si>
  <si>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</si>
  <si>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</si>
  <si>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</si>
  <si>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</si>
  <si>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</si>
  <si>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</si>
  <si>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</si>
  <si>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</si>
  <si>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</si>
  <si>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</si>
  <si>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</si>
  <si>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</si>
  <si>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</si>
  <si>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</si>
  <si>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</si>
  <si>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</si>
  <si>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</si>
  <si>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</si>
  <si>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</si>
  <si>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</si>
  <si>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</si>
  <si>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</si>
  <si>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</si>
  <si>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</si>
  <si>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</si>
  <si>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</si>
  <si>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</si>
  <si>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</si>
  <si>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</si>
  <si>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</si>
  <si>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</si>
  <si>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</si>
  <si>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</si>
  <si>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</si>
  <si>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</si>
  <si>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</si>
  <si>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</si>
  <si>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</si>
  <si>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</si>
  <si>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</si>
  <si>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</si>
  <si>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</si>
  <si>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</si>
  <si>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</si>
  <si>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</si>
  <si>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</si>
  <si>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</si>
  <si>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</si>
  <si>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</si>
  <si>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</si>
  <si>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</si>
  <si>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</si>
  <si>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</si>
  <si>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</si>
  <si>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</si>
  <si>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</si>
  <si>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</si>
  <si>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</si>
  <si>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</si>
  <si>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</si>
  <si>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</si>
  <si>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</si>
  <si>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</si>
  <si>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</si>
  <si>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</si>
  <si>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</si>
  <si>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</si>
  <si>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</si>
  <si>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</si>
  <si>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</si>
  <si>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</si>
  <si>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</si>
  <si>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</si>
  <si>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</si>
  <si>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</si>
  <si>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</si>
  <si>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</si>
  <si>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</si>
  <si>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</si>
  <si>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</si>
  <si>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</si>
  <si>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</si>
  <si>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</si>
  <si>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</si>
  <si>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</si>
  <si>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</si>
  <si>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</si>
  <si>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</si>
  <si>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</si>
  <si>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</si>
  <si>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</si>
  <si>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</si>
  <si>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</si>
  <si>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</si>
  <si>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</si>
  <si>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</si>
  <si>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</si>
  <si>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</si>
  <si>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</si>
  <si>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</si>
  <si>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</si>
  <si>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</si>
  <si>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</si>
  <si>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</si>
  <si>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</si>
  <si>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</si>
  <si>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</si>
  <si>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</si>
  <si>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</si>
  <si>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</si>
  <si>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</si>
  <si>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</si>
  <si>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</si>
  <si>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</si>
  <si>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</si>
  <si>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</si>
  <si>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</si>
  <si>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</si>
  <si>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</si>
  <si>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</si>
  <si>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</si>
  <si>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</si>
  <si>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</si>
  <si>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</si>
  <si>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</si>
  <si>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</si>
  <si>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</si>
  <si>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</si>
  <si>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</si>
  <si>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</si>
  <si>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</si>
  <si>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</si>
  <si>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</si>
  <si>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</si>
  <si>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</si>
  <si>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</si>
  <si>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</si>
  <si>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</si>
  <si>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</si>
  <si>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</si>
  <si>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</si>
  <si>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</si>
  <si>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</si>
  <si>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</si>
  <si>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</si>
  <si>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</si>
  <si>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</si>
  <si>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</si>
  <si>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</si>
  <si>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</si>
  <si>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</si>
  <si>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</si>
  <si>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</si>
  <si>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</si>
  <si>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</si>
  <si>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</si>
  <si>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</si>
  <si>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</si>
  <si>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</si>
  <si>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</si>
  <si>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</si>
  <si>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</si>
  <si>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</si>
  <si>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</si>
  <si>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</si>
  <si>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</si>
  <si>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</si>
  <si>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</si>
  <si>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</si>
  <si>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</si>
  <si>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</si>
  <si>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</si>
  <si>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</si>
  <si>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</si>
  <si>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</si>
  <si>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</si>
  <si>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</si>
  <si>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</si>
  <si>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</si>
  <si>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</si>
  <si>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</si>
  <si>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</si>
  <si>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</si>
  <si>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</si>
  <si>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</si>
  <si>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</si>
  <si>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</si>
  <si>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</si>
  <si>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</si>
  <si>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</si>
  <si>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</si>
  <si>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</si>
  <si>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</si>
  <si>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</si>
  <si>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</si>
  <si>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</si>
  <si>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</si>
  <si>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</si>
  <si>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</si>
  <si>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</si>
  <si>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</si>
  <si>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</si>
  <si>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</si>
  <si>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</si>
  <si>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</si>
  <si>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</si>
  <si>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</si>
  <si>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</si>
  <si>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</si>
  <si>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</si>
  <si>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</si>
  <si>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</si>
  <si>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</si>
  <si>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</si>
  <si>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</si>
  <si>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</si>
  <si>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</si>
  <si>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</si>
  <si>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</si>
  <si>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</si>
  <si>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</si>
  <si>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</si>
  <si>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</si>
  <si>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</si>
  <si>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</si>
  <si>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</si>
  <si>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</si>
  <si>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</si>
  <si>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</si>
  <si>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</si>
  <si>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</si>
  <si>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</si>
  <si>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</si>
  <si>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</si>
  <si>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</si>
  <si>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</si>
  <si>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</si>
  <si>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</si>
  <si>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</si>
  <si>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</si>
  <si>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</si>
  <si>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</si>
  <si>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</si>
  <si>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</si>
  <si>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</si>
  <si>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</si>
  <si>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</si>
  <si>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</si>
  <si>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</si>
  <si>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</si>
  <si>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</si>
  <si>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</si>
  <si>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</si>
  <si>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</si>
  <si>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</si>
  <si>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</si>
  <si>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</si>
  <si>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</si>
  <si>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</si>
  <si>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</si>
  <si>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</si>
  <si>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</si>
  <si>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</si>
  <si>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</si>
  <si>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</si>
  <si>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</si>
  <si>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</si>
  <si>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</si>
  <si>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</si>
  <si>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</si>
  <si>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</si>
  <si>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</si>
  <si>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</si>
  <si>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</si>
  <si>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</si>
  <si>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</si>
  <si>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</si>
  <si>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</si>
  <si>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</si>
  <si>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</si>
  <si>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</si>
  <si>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</si>
  <si>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</si>
  <si>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</si>
  <si>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</si>
  <si>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</si>
  <si>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</si>
  <si>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</si>
  <si>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</si>
  <si>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</si>
  <si>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</si>
  <si>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</si>
  <si>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</si>
  <si>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</si>
  <si>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</si>
  <si>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</si>
  <si>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</si>
  <si>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</si>
  <si>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</si>
  <si>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</si>
  <si>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</si>
  <si>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</si>
  <si>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</si>
  <si>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</si>
  <si>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</si>
  <si>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</si>
  <si>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</si>
  <si>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</si>
  <si>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</si>
  <si>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</si>
  <si>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</si>
  <si>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</si>
  <si>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</si>
  <si>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</si>
  <si>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</si>
  <si>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</si>
  <si>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</si>
  <si>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</si>
  <si>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</si>
  <si>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</si>
  <si>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</si>
  <si>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</si>
  <si>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</si>
  <si>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</si>
  <si>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</si>
  <si>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</si>
  <si>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</si>
  <si>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</si>
  <si>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</si>
  <si>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</si>
  <si>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</si>
  <si>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</si>
  <si>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</si>
  <si>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</si>
  <si>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</si>
  <si>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</si>
  <si>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</si>
  <si>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</si>
  <si>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</si>
  <si>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</si>
  <si>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</si>
  <si>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</si>
  <si>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</si>
  <si>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</si>
  <si>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</si>
  <si>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</si>
  <si>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</si>
  <si>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</si>
  <si>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</si>
  <si>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</si>
  <si>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</si>
  <si>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</si>
  <si>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</si>
  <si>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</si>
  <si>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</si>
  <si>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</si>
  <si>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</si>
  <si>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</si>
  <si>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</si>
  <si>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</si>
  <si>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</si>
  <si>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</si>
  <si>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</si>
  <si>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</si>
  <si>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</si>
  <si>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</si>
  <si>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</si>
  <si>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</si>
  <si>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</si>
  <si>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</si>
  <si>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</si>
  <si>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</si>
  <si>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</si>
  <si>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</si>
  <si>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</si>
  <si>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</si>
  <si>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</si>
  <si>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</si>
  <si>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</si>
  <si>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</si>
  <si>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</si>
  <si>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</si>
  <si>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</si>
  <si>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</si>
  <si>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</si>
  <si>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</si>
  <si>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</si>
  <si>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</si>
  <si>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</si>
  <si>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</si>
  <si>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</si>
  <si>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</si>
  <si>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</si>
  <si>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</si>
  <si>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</si>
  <si>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</si>
  <si>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</si>
  <si>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</si>
  <si>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</si>
  <si>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</si>
  <si>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</si>
  <si>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</si>
  <si>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</si>
  <si>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</si>
  <si>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</si>
  <si>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</si>
  <si>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</si>
  <si>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</si>
  <si>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</si>
  <si>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</si>
  <si>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</si>
  <si>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</si>
  <si>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</si>
  <si>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</si>
  <si>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</si>
  <si>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</si>
  <si>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</si>
  <si>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</si>
  <si>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</si>
  <si>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</si>
  <si>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</si>
  <si>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</si>
  <si>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</si>
  <si>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</si>
  <si>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</si>
  <si>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</si>
  <si>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</si>
  <si>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</si>
  <si>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</si>
  <si>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</si>
  <si>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</si>
  <si>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</si>
  <si>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</si>
  <si>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</si>
  <si>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</si>
  <si>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</si>
  <si>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</si>
  <si>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</si>
  <si>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</si>
  <si>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</si>
  <si>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</si>
  <si>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</si>
  <si>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</si>
  <si>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</si>
  <si>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</si>
  <si>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</si>
  <si>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</si>
  <si>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</si>
  <si>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</si>
  <si>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</si>
  <si>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</si>
  <si>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</si>
  <si>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</si>
  <si>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</si>
  <si>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</si>
  <si>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</si>
  <si>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</si>
  <si>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</si>
  <si>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</si>
  <si>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</si>
  <si>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</si>
  <si>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</si>
  <si>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</si>
  <si>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</si>
  <si>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</si>
  <si>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</si>
  <si>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</si>
  <si>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</si>
  <si>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</si>
  <si>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</si>
  <si>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</si>
  <si>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</si>
  <si>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</si>
  <si>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</si>
  <si>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</si>
  <si>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</si>
  <si>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</si>
  <si>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</si>
  <si>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</si>
  <si>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</si>
  <si>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</si>
  <si>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</si>
  <si>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</si>
  <si>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</si>
  <si>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</si>
  <si>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</si>
  <si>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</si>
  <si>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</si>
  <si>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</si>
  <si>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</si>
  <si>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</si>
  <si>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</si>
  <si>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</si>
  <si>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</si>
  <si>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</si>
  <si>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</si>
  <si>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</si>
  <si>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</si>
  <si>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</si>
  <si>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</si>
  <si>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</si>
  <si>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</si>
  <si>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</si>
  <si>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</si>
  <si>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</si>
  <si>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</si>
  <si>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</si>
  <si>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</si>
  <si>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</si>
  <si>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</si>
  <si>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</si>
  <si>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</si>
  <si>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</si>
  <si>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</si>
  <si>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</si>
  <si>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</si>
  <si>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</si>
  <si>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</si>
  <si>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</si>
  <si>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</si>
  <si>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</si>
  <si>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</si>
  <si>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</si>
  <si>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</si>
  <si>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</si>
  <si>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</si>
  <si>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</si>
  <si>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</si>
  <si>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</si>
  <si>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</si>
  <si>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</si>
  <si>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</si>
  <si>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</si>
  <si>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</si>
  <si>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</si>
  <si>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</si>
  <si>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</si>
  <si>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</si>
  <si>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</si>
  <si>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</si>
  <si>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</si>
  <si>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</si>
  <si>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</si>
  <si>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</si>
  <si>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</si>
  <si>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</si>
  <si>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</si>
  <si>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</si>
  <si>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</si>
  <si>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</si>
  <si>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</si>
  <si>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</si>
  <si>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</si>
  <si>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</si>
  <si>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</si>
  <si>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</si>
  <si>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</si>
  <si>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</si>
  <si>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</si>
  <si>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</si>
  <si>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</si>
  <si>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</si>
  <si>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</si>
  <si>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</si>
  <si>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</si>
  <si>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</si>
  <si>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</si>
  <si>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</si>
  <si>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</si>
  <si>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</si>
  <si>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</si>
  <si>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</si>
  <si>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</si>
  <si>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</si>
  <si>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</si>
  <si>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</si>
  <si>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</si>
  <si>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</si>
  <si>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</si>
  <si>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</si>
  <si>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</si>
  <si>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</si>
  <si>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</si>
  <si>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</si>
  <si>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</si>
  <si>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</si>
  <si>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</si>
  <si>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</si>
  <si>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</si>
  <si>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</si>
  <si>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</si>
  <si>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</si>
  <si>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</si>
  <si>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</si>
  <si>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</si>
  <si>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</si>
  <si>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</si>
  <si>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</si>
  <si>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</si>
  <si>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</si>
  <si>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</si>
  <si>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</si>
  <si>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</si>
  <si>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</si>
  <si>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</si>
  <si>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</si>
  <si>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</si>
  <si>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</si>
  <si>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</si>
  <si>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</si>
  <si>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</si>
  <si>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</si>
  <si>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</si>
  <si>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</si>
  <si>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</si>
  <si>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</si>
  <si>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</si>
  <si>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</si>
  <si>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</si>
  <si>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</si>
  <si>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</si>
  <si>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</si>
  <si>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</si>
  <si>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</si>
  <si>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</si>
  <si>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</si>
  <si>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</si>
  <si>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</si>
  <si>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</si>
  <si>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</si>
  <si>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</si>
  <si>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</si>
  <si>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</si>
  <si>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</si>
  <si>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</si>
  <si>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</si>
  <si>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</si>
  <si>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</si>
  <si>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</si>
  <si>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</si>
  <si>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</si>
  <si>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</si>
  <si>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</si>
  <si>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</si>
  <si>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</si>
  <si>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</si>
  <si>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</si>
  <si>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</si>
  <si>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</si>
  <si>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</si>
  <si>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</si>
  <si>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</si>
  <si>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</si>
  <si>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</si>
  <si>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</si>
  <si>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</si>
  <si>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</si>
  <si>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</si>
  <si>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</si>
  <si>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</si>
  <si>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</si>
  <si>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</si>
  <si>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</si>
  <si>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</si>
  <si>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</si>
  <si>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</si>
  <si>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</si>
  <si>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</si>
  <si>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</si>
  <si>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</si>
  <si>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</si>
  <si>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</si>
  <si>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</si>
  <si>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</si>
  <si>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</si>
  <si>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</si>
  <si>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</si>
  <si>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</si>
  <si>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</si>
  <si>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</si>
  <si>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</si>
  <si>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</si>
  <si>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</si>
  <si>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</si>
  <si>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</si>
  <si>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</si>
  <si>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</si>
  <si>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</si>
  <si>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</si>
  <si>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</si>
  <si>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</si>
  <si>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</si>
  <si>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</si>
  <si>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</si>
  <si>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</si>
  <si>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</si>
  <si>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</si>
  <si>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</si>
  <si>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</si>
  <si>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</si>
  <si>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</si>
  <si>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</si>
  <si>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</si>
  <si>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</si>
  <si>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</si>
  <si>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</si>
  <si>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</si>
  <si>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</si>
  <si>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</si>
  <si>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</si>
  <si>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</si>
  <si>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</si>
  <si>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</si>
  <si>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</si>
  <si>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</si>
  <si>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</si>
  <si>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</si>
  <si>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</si>
  <si>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</si>
  <si>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</si>
  <si>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</si>
  <si>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</si>
  <si>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</si>
  <si>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</si>
  <si>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</si>
  <si>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</si>
  <si>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</si>
  <si>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</si>
  <si>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</si>
  <si>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</si>
  <si>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</si>
  <si>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</si>
  <si>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</si>
  <si>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</si>
  <si>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</si>
  <si>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</si>
  <si>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</si>
  <si>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</si>
  <si>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</si>
  <si>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</si>
  <si>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</si>
  <si>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</si>
  <si>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</si>
  <si>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</si>
  <si>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</si>
  <si>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</si>
  <si>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</si>
  <si>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</si>
  <si>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</si>
  <si>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</si>
  <si>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</si>
  <si>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</si>
  <si>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</si>
  <si>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</si>
  <si>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</si>
  <si>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</si>
  <si>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</si>
  <si>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</si>
  <si>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</si>
  <si>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</si>
  <si>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</si>
  <si>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</si>
  <si>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</si>
  <si>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</si>
  <si>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</si>
  <si>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</si>
  <si>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</si>
  <si>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</si>
  <si>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</si>
  <si>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</si>
  <si>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</si>
  <si>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</si>
  <si>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</si>
  <si>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</si>
  <si>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</si>
  <si>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</si>
  <si>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</si>
  <si>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</si>
  <si>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</si>
  <si>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</si>
  <si>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</si>
  <si>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</si>
  <si>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</si>
  <si>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</si>
  <si>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</si>
  <si>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</si>
  <si>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</si>
  <si>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</si>
  <si>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</si>
  <si>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</si>
  <si>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</si>
  <si>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</si>
  <si>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</si>
  <si>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</si>
  <si>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</si>
  <si>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</si>
  <si>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</si>
  <si>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</si>
  <si>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</si>
  <si>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</si>
  <si>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</si>
  <si>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</si>
  <si>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</si>
  <si>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</si>
  <si>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</si>
  <si>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</si>
  <si>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</si>
  <si>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</si>
  <si>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</si>
  <si>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</si>
  <si>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</si>
  <si>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</si>
  <si>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</si>
  <si>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</si>
  <si>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</si>
  <si>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</si>
  <si>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</si>
  <si>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</si>
  <si>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</si>
  <si>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</si>
  <si>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</si>
  <si>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</si>
  <si>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</si>
  <si>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</si>
  <si>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</si>
  <si>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</si>
  <si>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</si>
  <si>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</si>
  <si>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</si>
  <si>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</si>
  <si>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</si>
  <si>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</si>
  <si>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</si>
  <si>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</si>
  <si>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</si>
  <si>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</si>
  <si>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</si>
  <si>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</si>
  <si>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</si>
  <si>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</si>
  <si>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</si>
  <si>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</si>
  <si>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</si>
  <si>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</si>
  <si>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</si>
  <si>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</si>
  <si>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</si>
  <si>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</si>
  <si>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</si>
  <si>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</si>
  <si>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</si>
  <si>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</si>
  <si>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</si>
  <si>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</si>
  <si>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</si>
  <si>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</si>
  <si>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</si>
  <si>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</si>
  <si>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</si>
  <si>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</si>
  <si>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</si>
  <si>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</si>
  <si>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</si>
  <si>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</si>
  <si>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</si>
  <si>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</si>
  <si>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</si>
  <si>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</si>
  <si>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</si>
  <si>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</si>
  <si>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</si>
  <si>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</si>
  <si>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</si>
  <si>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</si>
  <si>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</si>
  <si>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</si>
  <si>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</si>
  <si>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</si>
  <si>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</si>
  <si>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</si>
  <si>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</si>
  <si>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</si>
  <si>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</si>
  <si>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</si>
  <si>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</si>
  <si>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</si>
  <si>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</si>
  <si>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</si>
  <si>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</si>
  <si>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</si>
  <si>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</si>
  <si>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</si>
  <si>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</si>
  <si>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</si>
  <si>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</si>
  <si>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</si>
  <si>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</si>
  <si>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</si>
  <si>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</si>
  <si>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</si>
  <si>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</si>
  <si>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</si>
  <si>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</si>
  <si>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</si>
  <si>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</si>
  <si>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</si>
  <si>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</si>
  <si>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</si>
  <si>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</si>
  <si>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</si>
  <si>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</si>
  <si>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</si>
  <si>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</si>
  <si>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</si>
  <si>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</si>
  <si>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</si>
  <si>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</si>
  <si>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</si>
  <si>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</si>
  <si>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</si>
  <si>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</si>
  <si>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</si>
  <si>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</si>
  <si>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</si>
  <si>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</si>
  <si>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</si>
  <si>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</si>
  <si>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</si>
  <si>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</si>
  <si>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</si>
  <si>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</si>
  <si>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</si>
  <si>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</si>
  <si>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</si>
  <si>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</si>
  <si>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</si>
  <si>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</si>
  <si>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</si>
  <si>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</si>
  <si>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</si>
  <si>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</si>
  <si>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</si>
  <si>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</si>
  <si>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</si>
  <si>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</si>
  <si>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</si>
  <si>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</si>
  <si>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</si>
  <si>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</si>
  <si>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</si>
  <si>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</si>
  <si>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</si>
  <si>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</si>
  <si>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</si>
  <si>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</si>
  <si>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</si>
  <si>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</si>
  <si>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</si>
  <si>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</si>
  <si>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</si>
  <si>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</si>
  <si>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</si>
  <si>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</si>
  <si>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</si>
  <si>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</si>
  <si>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</si>
  <si>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</si>
  <si>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</si>
  <si>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</si>
  <si>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</si>
  <si>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</si>
  <si>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</si>
  <si>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</si>
  <si>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</si>
  <si>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</si>
  <si>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</si>
  <si>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</si>
  <si>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</si>
  <si>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</si>
  <si>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</si>
  <si>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</si>
  <si>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</si>
  <si>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</si>
  <si>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</si>
  <si>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</si>
  <si>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</si>
  <si>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</si>
  <si>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</si>
  <si>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</si>
  <si>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</si>
  <si>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</si>
  <si>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</si>
  <si>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</si>
  <si>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</si>
  <si>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</si>
  <si>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</si>
  <si>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</si>
  <si>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</si>
  <si>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</si>
  <si>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</si>
  <si>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</si>
  <si>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</si>
  <si>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</si>
  <si>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</si>
  <si>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</si>
  <si>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</si>
  <si>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</si>
  <si>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</si>
  <si>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</si>
  <si>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</si>
  <si>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</si>
  <si>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</si>
  <si>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</si>
  <si>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</si>
  <si>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</si>
  <si>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</si>
  <si>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</si>
  <si>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</si>
  <si>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</si>
  <si>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</si>
  <si>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</si>
  <si>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</si>
  <si>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</si>
  <si>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</si>
  <si>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</si>
  <si>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</si>
  <si>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</si>
  <si>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</si>
  <si>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</si>
  <si>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</si>
  <si>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</si>
  <si>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</si>
  <si>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</si>
  <si>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</si>
  <si>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</si>
  <si>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</si>
  <si>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</si>
  <si>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</si>
  <si>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</si>
  <si>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</si>
  <si>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</si>
  <si>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</si>
  <si>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</si>
  <si>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</si>
  <si>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</si>
  <si>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</si>
  <si>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</si>
  <si>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</si>
  <si>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</si>
  <si>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</si>
  <si>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</si>
  <si>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</si>
  <si>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</si>
  <si>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</si>
  <si>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</si>
  <si>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</si>
  <si>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</si>
  <si>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</si>
  <si>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</si>
  <si>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</si>
  <si>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</si>
  <si>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</si>
  <si>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</si>
  <si>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</si>
  <si>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</si>
  <si>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</si>
  <si>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</si>
  <si>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</si>
  <si>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</si>
  <si>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</si>
  <si>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</si>
  <si>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</si>
  <si>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</si>
  <si>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</si>
  <si>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</si>
  <si>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</si>
  <si>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</si>
  <si>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</si>
  <si>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</si>
  <si>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</si>
  <si>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</si>
  <si>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</si>
  <si>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</si>
  <si>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</si>
  <si>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</si>
  <si>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</si>
  <si>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</si>
  <si>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</si>
  <si>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</si>
  <si>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</si>
  <si>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</si>
  <si>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</si>
  <si>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</si>
  <si>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</si>
  <si>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</si>
  <si>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</si>
  <si>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</si>
  <si>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</si>
  <si>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</si>
  <si>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</si>
  <si>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</si>
  <si>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</si>
  <si>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</si>
  <si>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</si>
  <si>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</si>
  <si>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</si>
  <si>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</si>
  <si>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</si>
  <si>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</si>
  <si>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</si>
  <si>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</si>
  <si>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</si>
  <si>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</si>
  <si>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</si>
  <si>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</si>
  <si>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</si>
  <si>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</si>
  <si>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</si>
  <si>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</si>
  <si>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</si>
  <si>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</si>
  <si>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</si>
  <si>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</si>
  <si>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</si>
  <si>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</si>
  <si>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</si>
  <si>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</si>
  <si>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</si>
  <si>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</si>
  <si>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</si>
  <si>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</si>
  <si>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</si>
  <si>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</si>
  <si>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</si>
  <si>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</si>
  <si>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</si>
  <si>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</si>
  <si>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</si>
  <si>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</si>
  <si>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</si>
  <si>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</si>
  <si>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</si>
  <si>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</si>
  <si>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</si>
  <si>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</si>
  <si>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</si>
  <si>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</si>
  <si>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</si>
  <si>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</si>
  <si>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</si>
  <si>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</si>
  <si>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</si>
  <si>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</si>
  <si>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</si>
  <si>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</si>
  <si>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</si>
  <si>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</si>
  <si>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</si>
  <si>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</si>
  <si>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</si>
  <si>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</si>
  <si>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</si>
  <si>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</si>
  <si>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</si>
  <si>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</si>
  <si>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</si>
  <si>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</si>
  <si>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</si>
  <si>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</si>
  <si>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</si>
  <si>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</si>
  <si>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</si>
  <si>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</si>
  <si>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</si>
  <si>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</si>
  <si>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</si>
  <si>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</si>
  <si>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</si>
  <si>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</si>
  <si>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</si>
  <si>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</si>
  <si>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</si>
  <si>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</si>
  <si>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</si>
  <si>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</si>
  <si>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</si>
  <si>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</si>
  <si>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</si>
  <si>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</si>
  <si>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</si>
  <si>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</si>
  <si>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</si>
  <si>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</si>
  <si>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</si>
  <si>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</si>
  <si>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</si>
  <si>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</si>
  <si>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</si>
  <si>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</si>
  <si>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</si>
  <si>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</si>
  <si>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</si>
  <si>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</si>
  <si>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</si>
  <si>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</si>
  <si>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</si>
  <si>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</si>
  <si>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</si>
  <si>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</si>
  <si>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</si>
  <si>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</si>
  <si>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</si>
  <si>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</si>
  <si>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</si>
  <si>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</si>
  <si>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</si>
  <si>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</si>
  <si>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</si>
  <si>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</si>
  <si>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</si>
  <si>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</si>
  <si>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</si>
  <si>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</si>
  <si>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</si>
  <si>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</si>
  <si>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</si>
  <si>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</si>
  <si>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</si>
  <si>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</si>
  <si>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</si>
  <si>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</si>
  <si>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</si>
  <si>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</si>
  <si>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</si>
  <si>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</si>
  <si>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</si>
  <si>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</si>
  <si>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</si>
  <si>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</si>
  <si>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</si>
  <si>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</si>
  <si>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</si>
  <si>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</si>
  <si>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</si>
  <si>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</si>
  <si>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</si>
  <si>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</si>
  <si>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</si>
  <si>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</si>
  <si>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</si>
  <si>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</si>
  <si>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</si>
  <si>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</si>
  <si>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</si>
  <si>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</si>
  <si>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</si>
  <si>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</si>
  <si>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</si>
  <si>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</si>
  <si>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</si>
  <si>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</si>
  <si>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</si>
  <si>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</si>
  <si>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</si>
  <si>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</si>
  <si>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</si>
  <si>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</si>
  <si>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</si>
  <si>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</si>
  <si>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</si>
  <si>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</si>
  <si>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</si>
  <si>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</si>
  <si>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</si>
  <si>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</si>
  <si>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</si>
  <si>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</si>
  <si>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</si>
  <si>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</si>
  <si>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</si>
  <si>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</si>
  <si>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</si>
  <si>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</si>
  <si>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</si>
  <si>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</si>
  <si>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</si>
  <si>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</si>
  <si>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</si>
  <si>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</si>
  <si>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</si>
  <si>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</si>
  <si>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</si>
  <si>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</si>
  <si>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</si>
  <si>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</si>
  <si>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</si>
  <si>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</si>
  <si>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</si>
  <si>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</si>
  <si>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</si>
  <si>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</si>
  <si>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</si>
  <si>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</si>
  <si>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</si>
  <si>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</si>
  <si>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</si>
  <si>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</si>
  <si>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</si>
  <si>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</si>
  <si>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</si>
  <si>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</si>
  <si>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</si>
  <si>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</si>
  <si>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</si>
  <si>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</si>
  <si>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</si>
  <si>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</si>
  <si>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</si>
  <si>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</si>
  <si>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</si>
  <si>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</si>
  <si>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</si>
  <si>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</si>
  <si>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</si>
  <si>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</si>
  <si>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</si>
  <si>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</si>
  <si>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</si>
  <si>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</si>
  <si>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</si>
  <si>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</si>
  <si>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</si>
  <si>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</si>
  <si>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</si>
  <si>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</si>
  <si>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</si>
  <si>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</si>
  <si>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</si>
  <si>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</si>
  <si>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</si>
  <si>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</si>
  <si>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</si>
  <si>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</si>
  <si>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</si>
  <si>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</si>
  <si>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</si>
  <si>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</si>
  <si>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</si>
  <si>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</si>
  <si>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</si>
  <si>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</si>
  <si>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</si>
  <si>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</si>
  <si>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</si>
  <si>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</si>
  <si>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</si>
  <si>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</si>
  <si>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</si>
  <si>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</si>
  <si>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</si>
  <si>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</si>
  <si>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</si>
  <si>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</si>
  <si>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</si>
  <si>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</si>
  <si>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</si>
  <si>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</si>
  <si>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</si>
  <si>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</si>
  <si>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</si>
  <si>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</si>
  <si>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</si>
  <si>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</si>
  <si>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</si>
  <si>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</si>
  <si>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</si>
  <si>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</si>
  <si>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</si>
  <si>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</si>
  <si>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</si>
  <si>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</si>
  <si>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</si>
  <si>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</si>
  <si>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</si>
  <si>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</si>
  <si>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</si>
  <si>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</si>
  <si>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</si>
  <si>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</si>
  <si>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</si>
  <si>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</si>
  <si>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</si>
  <si>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</si>
  <si>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</si>
  <si>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</si>
  <si>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</si>
  <si>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</si>
  <si>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</si>
  <si>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</si>
  <si>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</si>
  <si>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</si>
  <si>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</si>
  <si>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</si>
  <si>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</si>
  <si>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</si>
  <si>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</si>
  <si>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</si>
  <si>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</si>
  <si>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</si>
  <si>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</si>
  <si>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</si>
  <si>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</si>
  <si>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</si>
  <si>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</si>
  <si>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</si>
  <si>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</si>
  <si>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</si>
  <si>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</si>
  <si>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</si>
  <si>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</si>
  <si>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</si>
  <si>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</si>
  <si>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</si>
  <si>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</si>
  <si>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</si>
  <si>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</si>
  <si>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</si>
  <si>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</si>
  <si>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</si>
  <si>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</si>
  <si>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</si>
  <si>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</si>
  <si>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</si>
  <si>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</si>
  <si>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</si>
  <si>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</si>
  <si>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</si>
  <si>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</si>
  <si>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</si>
  <si>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</si>
  <si>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</si>
  <si>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</si>
  <si>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</si>
  <si>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</si>
  <si>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</si>
  <si>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</si>
  <si>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</si>
  <si>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</si>
  <si>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</si>
  <si>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</si>
  <si>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</si>
  <si>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</si>
  <si>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</si>
  <si>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</si>
  <si>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</si>
  <si>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</si>
  <si>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</si>
  <si>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</si>
  <si>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</si>
  <si>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</si>
  <si>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</si>
  <si>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</si>
  <si>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</si>
  <si>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</si>
  <si>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</si>
  <si>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</si>
  <si>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</si>
  <si>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</si>
  <si>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</si>
  <si>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</si>
  <si>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</si>
  <si>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</si>
  <si>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</si>
  <si>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</si>
  <si>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</si>
  <si>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</si>
  <si>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</si>
  <si>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</si>
  <si>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</si>
  <si>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</si>
  <si>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</si>
  <si>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</si>
  <si>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</si>
  <si>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</si>
  <si>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</si>
  <si>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</si>
  <si>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</si>
  <si>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</si>
  <si>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</si>
  <si>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</si>
  <si>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</si>
  <si>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</si>
  <si>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</si>
  <si>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</si>
  <si>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</si>
  <si>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</si>
  <si>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</si>
  <si>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</si>
  <si>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</si>
  <si>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</si>
  <si>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</si>
  <si>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</si>
  <si>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</si>
  <si>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</si>
  <si>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</si>
  <si>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</si>
  <si>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</si>
  <si>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</si>
  <si>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</si>
  <si>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</si>
  <si>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</si>
  <si>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</si>
  <si>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</si>
  <si>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</si>
  <si>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</si>
  <si>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</si>
  <si>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</si>
  <si>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</si>
  <si>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</si>
  <si>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</si>
  <si>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</si>
  <si>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</si>
  <si>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</si>
  <si>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</si>
  <si>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</si>
  <si>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</si>
  <si>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</si>
  <si>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</si>
  <si>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</si>
  <si>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</si>
  <si>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</si>
  <si>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</si>
  <si>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</si>
  <si>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</si>
  <si>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</si>
  <si>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</si>
  <si>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</si>
  <si>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</si>
  <si>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</si>
  <si>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</si>
  <si>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</si>
  <si>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</si>
  <si>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</si>
  <si>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</si>
  <si>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</si>
  <si>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</si>
  <si>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</si>
  <si>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</si>
  <si>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</si>
  <si>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</si>
  <si>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</si>
  <si>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</si>
  <si>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</si>
  <si>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</si>
  <si>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</si>
  <si>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</si>
  <si>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</si>
  <si>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</si>
  <si>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</si>
  <si>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</si>
  <si>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</si>
  <si>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</si>
  <si>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</si>
  <si>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</si>
  <si>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</si>
  <si>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</si>
  <si>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</si>
  <si>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</si>
  <si>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</si>
  <si>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</si>
  <si>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</si>
  <si>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</si>
  <si>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</si>
  <si>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</si>
  <si>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</si>
  <si>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</si>
  <si>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</si>
  <si>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</si>
  <si>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</si>
  <si>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</si>
  <si>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</si>
  <si>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</si>
  <si>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</si>
  <si>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</si>
  <si>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</si>
  <si>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</si>
  <si>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</si>
  <si>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</si>
  <si>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</si>
  <si>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</si>
  <si>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</si>
  <si>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</si>
  <si>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</si>
  <si>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</si>
  <si>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</si>
  <si>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</si>
  <si>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</si>
  <si>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</si>
  <si>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</si>
  <si>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</si>
  <si>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</si>
  <si>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</si>
  <si>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</si>
  <si>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</si>
  <si>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</si>
  <si>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</si>
  <si>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</si>
  <si>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</si>
  <si>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</si>
  <si>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</si>
  <si>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</si>
  <si>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</si>
  <si>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</si>
  <si>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</si>
  <si>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</si>
  <si>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</si>
  <si>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</si>
  <si>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</si>
  <si>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</si>
  <si>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</si>
  <si>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</si>
  <si>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</si>
  <si>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</si>
  <si>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</si>
  <si>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</si>
  <si>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</si>
  <si>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</si>
  <si>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</si>
  <si>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</si>
  <si>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</si>
  <si>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</si>
  <si>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</si>
  <si>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</si>
  <si>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</si>
  <si>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</si>
  <si>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</si>
  <si>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</si>
  <si>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</si>
  <si>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</si>
  <si>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</si>
  <si>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</si>
  <si>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</si>
  <si>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</si>
  <si>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</si>
  <si>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</si>
  <si>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</si>
  <si>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</si>
  <si>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</si>
  <si>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</si>
  <si>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</si>
  <si>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</si>
  <si>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</si>
  <si>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</si>
  <si>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</si>
  <si>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</si>
  <si>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</si>
  <si>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</si>
  <si>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</si>
  <si>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</si>
  <si>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</si>
  <si>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</si>
  <si>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</si>
  <si>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</si>
  <si>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</si>
  <si>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</si>
  <si>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</si>
  <si>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</si>
  <si>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</si>
  <si>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</si>
  <si>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</si>
  <si>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</si>
  <si>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</si>
  <si>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</si>
  <si>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</si>
  <si>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</si>
  <si>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</si>
  <si>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</si>
  <si>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</si>
  <si>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</si>
  <si>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</si>
  <si>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</si>
  <si>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</si>
  <si>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</si>
  <si>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</si>
  <si>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</si>
  <si>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</si>
  <si>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</si>
  <si>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</si>
  <si>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</si>
  <si>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</si>
  <si>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</si>
  <si>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</si>
  <si>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</si>
  <si>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</si>
  <si>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</si>
  <si>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</si>
  <si>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</si>
  <si>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</si>
  <si>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</si>
  <si>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</si>
  <si>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</si>
  <si>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</si>
  <si>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</si>
  <si>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</si>
  <si>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</si>
  <si>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</si>
  <si>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</si>
  <si>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</si>
  <si>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</si>
  <si>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</si>
  <si>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</si>
  <si>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</si>
  <si>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</si>
  <si>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</si>
  <si>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</si>
  <si>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</si>
  <si>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</si>
  <si>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</si>
  <si>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</si>
  <si>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</si>
  <si>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</si>
  <si>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</si>
  <si>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</si>
  <si>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</si>
  <si>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</si>
  <si>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</si>
  <si>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</si>
  <si>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</si>
  <si>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</si>
  <si>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</si>
  <si>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</si>
  <si>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</si>
  <si>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</si>
  <si>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</si>
  <si>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</si>
  <si>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</si>
  <si>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</si>
  <si>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</si>
  <si>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</si>
  <si>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</si>
  <si>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</si>
  <si>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</si>
  <si>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</si>
  <si>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</si>
  <si>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</si>
  <si>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</si>
  <si>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</si>
  <si>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</si>
  <si>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</si>
  <si>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</si>
  <si>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</si>
  <si>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</si>
  <si>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</si>
  <si>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</si>
  <si>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</si>
  <si>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</si>
  <si>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</si>
  <si>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</si>
  <si>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</si>
  <si>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</si>
  <si>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</si>
  <si>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</si>
  <si>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</si>
  <si>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</si>
  <si>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</si>
  <si>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</si>
  <si>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</si>
  <si>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</si>
  <si>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</si>
  <si>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</si>
  <si>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</si>
  <si>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</si>
  <si>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</si>
  <si>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</si>
  <si>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</si>
  <si>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</si>
  <si>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</si>
  <si>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</si>
  <si>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</si>
  <si>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</si>
  <si>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</si>
  <si>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</si>
  <si>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</si>
  <si>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</si>
  <si>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</si>
  <si>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</si>
  <si>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</si>
  <si>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</si>
  <si>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</si>
  <si>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</si>
  <si>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</si>
  <si>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</si>
  <si>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</si>
  <si>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</si>
  <si>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</si>
  <si>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</si>
  <si>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</si>
  <si>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</si>
  <si>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</si>
  <si>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</si>
  <si>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</si>
  <si>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</si>
  <si>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</si>
  <si>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</si>
  <si>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</si>
  <si>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</si>
  <si>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</si>
  <si>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</si>
  <si>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</si>
  <si>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</si>
  <si>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</si>
  <si>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</si>
  <si>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</si>
  <si>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</si>
  <si>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</si>
  <si>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</si>
  <si>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</si>
  <si>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</si>
  <si>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</si>
  <si>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</si>
  <si>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</si>
  <si>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</si>
  <si>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</si>
  <si>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</si>
  <si>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</si>
  <si>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</si>
  <si>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</si>
  <si>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</si>
  <si>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</si>
  <si>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</si>
  <si>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</si>
  <si>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</si>
  <si>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</si>
  <si>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</si>
  <si>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</si>
  <si>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</si>
  <si>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</si>
  <si>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</si>
  <si>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</si>
  <si>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</si>
  <si>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</si>
  <si>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</si>
  <si>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</si>
  <si>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</si>
  <si>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</si>
  <si>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</si>
  <si>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</si>
  <si>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</si>
  <si>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</si>
  <si>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</si>
  <si>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</si>
  <si>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</si>
  <si>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</si>
  <si>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</si>
  <si>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</si>
  <si>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</si>
  <si>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</si>
  <si>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</si>
  <si>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</si>
  <si>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</si>
  <si>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</si>
  <si>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</si>
  <si>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</si>
  <si>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</si>
  <si>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</si>
  <si>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</si>
  <si>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</si>
  <si>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</si>
  <si>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</si>
  <si>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</si>
  <si>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</si>
  <si>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</si>
  <si>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</si>
  <si>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</si>
  <si>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</si>
  <si>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</si>
  <si>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</si>
  <si>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</si>
  <si>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</si>
  <si>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</si>
  <si>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</si>
  <si>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</si>
  <si>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</si>
  <si>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</si>
  <si>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</si>
  <si>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</si>
  <si>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</si>
  <si>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</si>
  <si>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</si>
  <si>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</si>
  <si>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</si>
  <si>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</si>
  <si>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</si>
  <si>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</si>
  <si>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</si>
  <si>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</si>
  <si>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</si>
  <si>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</si>
  <si>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</si>
  <si>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</si>
  <si>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</si>
  <si>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</si>
  <si>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</si>
  <si>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</si>
  <si>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</si>
  <si>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</si>
  <si>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</si>
  <si>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</si>
  <si>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</si>
  <si>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</si>
  <si>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</si>
  <si>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</si>
  <si>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</si>
  <si>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</si>
  <si>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</si>
  <si>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</si>
  <si>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</si>
  <si>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</si>
  <si>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</si>
  <si>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</si>
  <si>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</si>
  <si>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</si>
  <si>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</si>
  <si>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</si>
  <si>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</si>
  <si>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</si>
  <si>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</si>
  <si>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</si>
  <si>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</si>
  <si>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</si>
  <si>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</si>
  <si>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</si>
  <si>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</si>
  <si>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</si>
  <si>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</si>
  <si>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</si>
  <si>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</si>
  <si>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</si>
  <si>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</si>
  <si>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</si>
  <si>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</si>
  <si>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</si>
  <si>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</si>
  <si>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</si>
  <si>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</si>
  <si>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</si>
  <si>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</si>
  <si>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</si>
  <si>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</si>
  <si>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</si>
  <si>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</si>
  <si>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</si>
  <si>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</si>
  <si>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</si>
  <si>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</si>
  <si>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</si>
  <si>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</si>
  <si>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</si>
  <si>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</si>
  <si>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</si>
  <si>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</si>
  <si>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</si>
  <si>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</si>
  <si>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</si>
  <si>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</si>
  <si>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</si>
  <si>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</si>
  <si>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</si>
  <si>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</si>
  <si>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</si>
  <si>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</si>
  <si>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</si>
  <si>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</si>
  <si>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</si>
  <si>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</si>
  <si>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</si>
  <si>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</si>
  <si>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</si>
  <si>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</si>
  <si>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</si>
  <si>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</si>
  <si>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</si>
  <si>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</si>
  <si>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</si>
  <si>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</si>
  <si>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</si>
  <si>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</si>
  <si>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</si>
  <si>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</si>
  <si>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</si>
  <si>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</si>
  <si>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</si>
  <si>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</si>
  <si>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</si>
  <si>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</si>
  <si>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</si>
  <si>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</si>
  <si>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</si>
  <si>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</si>
  <si>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</si>
  <si>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</si>
  <si>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</si>
  <si>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</si>
  <si>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</si>
  <si>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</si>
  <si>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</si>
  <si>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</si>
  <si>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</si>
  <si>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</si>
  <si>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</si>
  <si>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</si>
  <si>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</si>
  <si>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</si>
  <si>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</si>
  <si>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</si>
  <si>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</si>
  <si>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</si>
  <si>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</si>
  <si>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</si>
  <si>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</si>
  <si>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</si>
  <si>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</si>
  <si>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</si>
  <si>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</si>
  <si>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</si>
  <si>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</si>
  <si>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</si>
  <si>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</si>
  <si>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</si>
  <si>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</si>
  <si>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</si>
  <si>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</si>
  <si>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</si>
  <si>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</si>
  <si>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</si>
  <si>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</si>
  <si>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</si>
  <si>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</si>
  <si>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</si>
  <si>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</si>
  <si>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</si>
  <si>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</si>
  <si>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</si>
  <si>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</si>
  <si>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</si>
  <si>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</si>
  <si>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</si>
  <si>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</si>
  <si>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</si>
  <si>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</si>
  <si>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</si>
  <si>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</si>
  <si>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</si>
  <si>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</si>
  <si>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</si>
  <si>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</si>
  <si>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</si>
  <si>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</si>
  <si>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</si>
  <si>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</si>
  <si>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</si>
  <si>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</si>
  <si>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</si>
  <si>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</si>
  <si>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</si>
  <si>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</si>
  <si>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</si>
  <si>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</si>
  <si>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</si>
  <si>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</si>
  <si>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</si>
  <si>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</si>
  <si>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</si>
  <si>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</si>
  <si>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</si>
  <si>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</si>
  <si>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</si>
  <si>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</si>
  <si>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</si>
  <si>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</si>
  <si>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</si>
  <si>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</si>
  <si>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</si>
  <si>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</si>
  <si>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</si>
  <si>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</si>
  <si>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</si>
  <si>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</si>
  <si>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</si>
  <si>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</si>
  <si>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</si>
  <si>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</si>
  <si>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</si>
  <si>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</si>
  <si>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</si>
  <si>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</si>
  <si>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</si>
  <si>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</si>
  <si>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</si>
  <si>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</si>
  <si>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</si>
  <si>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</si>
  <si>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</si>
  <si>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</si>
  <si>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</si>
  <si>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</si>
  <si>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</si>
  <si>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</si>
  <si>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</si>
  <si>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</si>
  <si>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</si>
  <si>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</si>
  <si>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</si>
  <si>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</si>
  <si>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</si>
  <si>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</si>
  <si>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</si>
  <si>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</si>
  <si>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</si>
  <si>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</si>
  <si>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</si>
  <si>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</si>
  <si>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</si>
  <si>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</si>
  <si>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</si>
  <si>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</si>
  <si>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</si>
  <si>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</si>
  <si>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</si>
  <si>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</si>
  <si>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</si>
  <si>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</si>
  <si>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</si>
  <si>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</si>
  <si>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</si>
  <si>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</si>
  <si>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</si>
  <si>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</si>
  <si>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</si>
  <si>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</si>
  <si>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</si>
  <si>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</si>
  <si>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</si>
  <si>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</si>
  <si>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</si>
  <si>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</si>
  <si>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</si>
  <si>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</si>
  <si>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</si>
  <si>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</si>
  <si>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</si>
  <si>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</si>
  <si>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</si>
  <si>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</si>
  <si>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</si>
  <si>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</si>
  <si>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</si>
  <si>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</si>
  <si>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</si>
  <si>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</si>
  <si>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</si>
  <si>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</si>
  <si>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</si>
  <si>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</si>
  <si>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</si>
  <si>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</si>
  <si>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</si>
  <si>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</si>
  <si>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</si>
  <si>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</si>
  <si>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</si>
  <si>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</si>
  <si>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</si>
  <si>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</si>
  <si>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</si>
  <si>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</si>
  <si>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</si>
  <si>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</si>
  <si>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</si>
  <si>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</si>
  <si>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</si>
  <si>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</si>
  <si>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</si>
  <si>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</si>
  <si>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</si>
  <si>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</si>
  <si>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</si>
  <si>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</si>
  <si>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</si>
  <si>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</si>
  <si>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</si>
  <si>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</si>
  <si>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</si>
  <si>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</si>
  <si>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</si>
  <si>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</si>
  <si>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</si>
  <si>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</si>
  <si>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</si>
  <si>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</si>
  <si>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</si>
  <si>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</si>
  <si>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</si>
  <si>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</si>
  <si>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</si>
  <si>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</si>
  <si>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</si>
  <si>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</si>
  <si>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</si>
  <si>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</si>
  <si>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</si>
  <si>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</si>
  <si>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</si>
  <si>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</si>
  <si>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</si>
  <si>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</si>
  <si>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</si>
  <si>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</si>
  <si>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</si>
  <si>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</si>
  <si>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</si>
  <si>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</si>
  <si>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</si>
  <si>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</si>
  <si>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</si>
  <si>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</si>
  <si>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</si>
  <si>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</si>
  <si>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</si>
  <si>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</si>
  <si>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</si>
  <si>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</si>
  <si>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</si>
  <si>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</si>
  <si>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</si>
  <si>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</si>
  <si>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</si>
  <si>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</si>
  <si>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</si>
  <si>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</si>
  <si>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</si>
  <si>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</si>
  <si>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</si>
  <si>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</si>
  <si>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</si>
  <si>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</si>
  <si>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</si>
  <si>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</si>
  <si>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</si>
  <si>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</si>
  <si>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</si>
  <si>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</si>
  <si>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</si>
  <si>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</si>
  <si>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</si>
  <si>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</si>
  <si>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</si>
  <si>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</si>
  <si>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</si>
  <si>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</si>
  <si>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</si>
  <si>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</si>
  <si>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</si>
  <si>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</si>
  <si>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</si>
  <si>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</si>
  <si>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</si>
  <si>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</si>
  <si>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</si>
  <si>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</si>
  <si>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</si>
  <si>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</si>
  <si>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</si>
  <si>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</si>
  <si>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</si>
  <si>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</si>
  <si>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</si>
  <si>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</si>
  <si>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</si>
  <si>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</si>
  <si>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</si>
  <si>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</si>
  <si>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</si>
  <si>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</si>
  <si>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</si>
  <si>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</si>
  <si>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</si>
  <si>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</si>
  <si>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</si>
  <si>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</si>
  <si>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</si>
  <si>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</si>
  <si>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</si>
  <si>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</si>
  <si>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</si>
  <si>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</si>
  <si>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</si>
  <si>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</si>
  <si>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</si>
  <si>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</si>
  <si>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</si>
  <si>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</si>
  <si>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</si>
  <si>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</si>
  <si>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</si>
  <si>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</si>
  <si>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</si>
  <si>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</si>
  <si>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</si>
  <si>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</si>
  <si>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</si>
  <si>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</si>
  <si>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</si>
  <si>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</si>
  <si>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</si>
  <si>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</si>
  <si>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</si>
  <si>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</si>
  <si>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</si>
  <si>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</si>
  <si>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</si>
  <si>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</si>
  <si>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</si>
  <si>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</si>
  <si>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</si>
  <si>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</si>
  <si>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</si>
  <si>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</si>
  <si>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</si>
  <si>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</si>
  <si>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</si>
  <si>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</si>
  <si>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</si>
  <si>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</si>
  <si>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</si>
  <si>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</si>
  <si>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</si>
  <si>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</si>
  <si>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</si>
  <si>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</si>
  <si>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</si>
  <si>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</si>
  <si>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</si>
  <si>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</si>
  <si>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</si>
  <si>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</si>
  <si>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</si>
  <si>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</si>
  <si>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</si>
  <si>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</si>
  <si>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</si>
  <si>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</si>
  <si>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</si>
  <si>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</si>
  <si>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</si>
  <si>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</si>
  <si>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</si>
  <si>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</si>
  <si>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</si>
  <si>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</si>
  <si>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</si>
  <si>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</si>
  <si>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</si>
  <si>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</si>
  <si>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</si>
  <si>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</si>
  <si>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</si>
  <si>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</si>
  <si>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</si>
  <si>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</si>
  <si>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</si>
  <si>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</si>
  <si>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</si>
  <si>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</si>
  <si>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</si>
  <si>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</si>
  <si>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</si>
  <si>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</si>
  <si>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</si>
  <si>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</si>
  <si>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</si>
  <si>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</si>
  <si>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</si>
  <si>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</si>
  <si>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</si>
  <si>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</si>
  <si>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</si>
  <si>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</si>
  <si>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</si>
  <si>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</si>
  <si>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</si>
  <si>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</si>
  <si>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</si>
  <si>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</si>
  <si>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</si>
  <si>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</si>
  <si>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</si>
  <si>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</si>
  <si>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</si>
  <si>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</si>
  <si>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</si>
  <si>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</si>
  <si>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</si>
  <si>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</si>
  <si>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</si>
  <si>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</si>
  <si>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</si>
  <si>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</si>
  <si>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</si>
  <si>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</si>
  <si>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</si>
  <si>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</si>
  <si>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</si>
  <si>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</si>
  <si>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</si>
  <si>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</si>
  <si>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</si>
  <si>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</si>
  <si>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</si>
  <si>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</si>
  <si>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</si>
  <si>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</si>
  <si>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</si>
  <si>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</si>
  <si>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</si>
  <si>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</si>
  <si>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</si>
  <si>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</si>
  <si>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</si>
  <si>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</si>
  <si>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</si>
  <si>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</si>
  <si>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</si>
  <si>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</si>
  <si>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</si>
  <si>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</si>
  <si>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</si>
  <si>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</si>
  <si>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</si>
  <si>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</si>
  <si>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</si>
  <si>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</si>
  <si>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</si>
  <si>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</si>
  <si>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</si>
  <si>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</si>
  <si>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</si>
  <si>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</si>
  <si>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</si>
  <si>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</si>
  <si>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</si>
  <si>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</si>
  <si>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</si>
  <si>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</si>
  <si>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</si>
  <si>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</si>
  <si>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</si>
  <si>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</si>
  <si>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</si>
  <si>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</si>
  <si>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</si>
  <si>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</si>
  <si>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</si>
  <si>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</si>
  <si>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</si>
  <si>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</si>
  <si>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</si>
  <si>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</si>
  <si>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</si>
  <si>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</si>
  <si>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</si>
  <si>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</si>
  <si>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</si>
  <si>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</si>
  <si>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</si>
  <si>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</si>
  <si>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</si>
  <si>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</si>
  <si>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</si>
  <si>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</si>
  <si>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</si>
  <si>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</si>
  <si>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</si>
  <si>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</si>
  <si>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</si>
  <si>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</si>
  <si>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</si>
  <si>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</si>
  <si>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</si>
  <si>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</si>
  <si>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</si>
  <si>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</si>
  <si>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</si>
  <si>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</si>
  <si>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</si>
  <si>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</si>
  <si>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</si>
  <si>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</si>
  <si>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</si>
  <si>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</si>
  <si>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</si>
  <si>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</si>
  <si>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</si>
  <si>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</si>
  <si>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</si>
  <si>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</si>
  <si>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</si>
  <si>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</si>
  <si>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</si>
  <si>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</si>
  <si>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</si>
  <si>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</si>
  <si>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</si>
  <si>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</si>
  <si>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</si>
  <si>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</si>
  <si>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</si>
  <si>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</si>
  <si>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</si>
  <si>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</si>
  <si>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</si>
  <si>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</si>
  <si>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</si>
  <si>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</si>
  <si>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</si>
  <si>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</si>
  <si>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</si>
  <si>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</si>
  <si>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</si>
  <si>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</si>
  <si>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</si>
  <si>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</si>
  <si>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</si>
  <si>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</si>
  <si>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</si>
  <si>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</si>
  <si>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</si>
  <si>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</si>
  <si>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</si>
  <si>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</si>
  <si>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</si>
  <si>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</si>
  <si>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</si>
  <si>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</si>
  <si>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</si>
  <si>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</si>
  <si>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</si>
  <si>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</si>
  <si>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</si>
  <si>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</si>
  <si>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</si>
  <si>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</si>
  <si>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</si>
  <si>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</si>
  <si>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</si>
  <si>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</si>
  <si>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</si>
  <si>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</si>
  <si>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</si>
  <si>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</si>
  <si>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</si>
  <si>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</si>
  <si>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</si>
  <si>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</si>
  <si>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</si>
  <si>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</si>
  <si>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</si>
  <si>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</si>
  <si>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</si>
  <si>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</si>
  <si>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</si>
  <si>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</si>
  <si>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</si>
  <si>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</si>
  <si>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</si>
  <si>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</si>
  <si>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</si>
  <si>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</si>
  <si>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</si>
  <si>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</si>
  <si>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</si>
  <si>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</si>
  <si>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</si>
  <si>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</si>
  <si>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</si>
  <si>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</si>
  <si>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</si>
  <si>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</si>
  <si>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</si>
  <si>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</si>
  <si>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</si>
  <si>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</si>
  <si>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</si>
  <si>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</si>
  <si>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</si>
  <si>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</si>
  <si>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</si>
  <si>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</si>
  <si>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</si>
  <si>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</si>
  <si>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</si>
  <si>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</si>
  <si>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</si>
  <si>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</si>
  <si>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</si>
  <si>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</si>
  <si>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</si>
  <si>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</si>
  <si>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</si>
  <si>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</si>
  <si>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</si>
  <si>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</si>
  <si>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</si>
  <si>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</si>
  <si>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</si>
  <si>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</si>
  <si>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</si>
  <si>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</si>
  <si>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</si>
  <si>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</si>
  <si>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</si>
  <si>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</si>
  <si>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</si>
  <si>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</si>
  <si>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</si>
  <si>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</si>
  <si>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</si>
  <si>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</si>
  <si>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</si>
  <si>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</si>
  <si>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</si>
  <si>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</si>
  <si>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</si>
  <si>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</si>
  <si>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</si>
  <si>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</si>
  <si>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</si>
  <si>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</si>
  <si>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</si>
  <si>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</si>
  <si>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</si>
  <si>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</si>
  <si>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</si>
  <si>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</si>
  <si>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</si>
  <si>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</si>
  <si>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</si>
  <si>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</si>
  <si>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</si>
  <si>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</si>
  <si>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</si>
  <si>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</si>
  <si>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</si>
  <si>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</si>
  <si>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</si>
  <si>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</si>
  <si>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</si>
  <si>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</si>
  <si>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</si>
  <si>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</si>
  <si>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</si>
  <si>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</si>
  <si>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</si>
  <si>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</si>
  <si>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</si>
  <si>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</si>
  <si>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</si>
  <si>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</si>
  <si>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</si>
  <si>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</si>
  <si>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</si>
  <si>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</si>
  <si>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</si>
  <si>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</si>
  <si>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</si>
  <si>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</si>
  <si>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</si>
  <si>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</si>
  <si>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</si>
  <si>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</si>
  <si>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</si>
  <si>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</si>
  <si>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</si>
  <si>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</si>
  <si>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</si>
  <si>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</si>
  <si>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</si>
  <si>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</si>
  <si>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</si>
  <si>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</si>
  <si>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</si>
  <si>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</si>
  <si>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</si>
  <si>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</si>
  <si>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</si>
  <si>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</si>
  <si>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</si>
  <si>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</si>
  <si>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</si>
  <si>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</si>
  <si>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</si>
  <si>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</si>
  <si>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</si>
  <si>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</si>
  <si>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</si>
  <si>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</si>
  <si>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</si>
  <si>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</si>
  <si>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</si>
  <si>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</si>
  <si>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</si>
  <si>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</si>
  <si>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</si>
  <si>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</si>
  <si>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</si>
  <si>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</si>
  <si>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</si>
  <si>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</si>
  <si>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</si>
  <si>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</si>
  <si>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</si>
  <si>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</si>
  <si>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</si>
  <si>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</si>
  <si>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</si>
  <si>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</si>
  <si>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</si>
  <si>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</si>
  <si>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</si>
  <si>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</si>
  <si>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</si>
  <si>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</si>
  <si>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</si>
  <si>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</si>
  <si>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</si>
  <si>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</si>
  <si>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</si>
  <si>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</si>
  <si>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</si>
  <si>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</si>
  <si>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</si>
  <si>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</si>
  <si>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</si>
  <si>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</si>
  <si>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</si>
  <si>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</si>
  <si>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</si>
  <si>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</si>
  <si>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</si>
  <si>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</si>
  <si>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</si>
  <si>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</si>
  <si>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</si>
  <si>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</si>
  <si>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</si>
  <si>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</si>
  <si>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</si>
  <si>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</si>
  <si>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</si>
  <si>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</si>
  <si>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</si>
  <si>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</si>
  <si>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</si>
  <si>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</si>
  <si>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</si>
  <si>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</si>
  <si>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</si>
  <si>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</si>
  <si>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</si>
  <si>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</si>
  <si>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</si>
  <si>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</si>
  <si>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</si>
  <si>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</si>
  <si>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</si>
  <si>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</si>
  <si>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</si>
  <si>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</si>
  <si>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</si>
  <si>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</si>
  <si>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</si>
  <si>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</si>
  <si>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</si>
  <si>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</si>
  <si>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</si>
  <si>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</si>
  <si>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</si>
  <si>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</si>
  <si>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</si>
  <si>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</si>
  <si>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</si>
  <si>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</si>
  <si>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</si>
  <si>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</si>
  <si>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</si>
  <si>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</si>
  <si>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</si>
  <si>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</si>
  <si>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</si>
  <si>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</si>
  <si>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</si>
  <si>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</si>
  <si>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</si>
  <si>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</si>
  <si>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</si>
  <si>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</si>
  <si>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</si>
  <si>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</si>
  <si>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</si>
  <si>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</si>
  <si>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</si>
  <si>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</si>
  <si>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</si>
  <si>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</si>
  <si>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</si>
  <si>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</si>
  <si>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</si>
  <si>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</si>
  <si>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</si>
  <si>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</si>
  <si>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</si>
  <si>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</si>
  <si>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</si>
  <si>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</si>
  <si>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</si>
  <si>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</si>
  <si>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</si>
  <si>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</si>
  <si>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</si>
  <si>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</si>
  <si>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</si>
  <si>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</si>
  <si>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</si>
  <si>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</si>
  <si>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</si>
  <si>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</si>
  <si>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</si>
  <si>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</si>
  <si>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</si>
  <si>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</si>
  <si>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</si>
  <si>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</si>
  <si>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</si>
  <si>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</si>
  <si>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</si>
  <si>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</si>
  <si>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</si>
  <si>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</si>
  <si>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</si>
  <si>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</si>
  <si>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</si>
  <si>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</si>
  <si>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</si>
  <si>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</si>
  <si>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</si>
  <si>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</si>
  <si>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</si>
  <si>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</si>
  <si>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</si>
  <si>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</si>
  <si>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</si>
  <si>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</si>
  <si>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</si>
  <si>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</si>
  <si>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</si>
  <si>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</si>
  <si>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</si>
  <si>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</si>
  <si>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</si>
  <si>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</si>
  <si>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</si>
  <si>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</si>
  <si>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</si>
  <si>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</si>
  <si>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</si>
  <si>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</si>
  <si>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</si>
  <si>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</si>
  <si>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</si>
  <si>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</si>
  <si>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</si>
  <si>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</si>
  <si>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</si>
  <si>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</si>
  <si>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</si>
  <si>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</si>
  <si>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</si>
  <si>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</si>
  <si>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</si>
  <si>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</si>
  <si>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</si>
  <si>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</si>
  <si>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</si>
  <si>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</si>
  <si>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</si>
  <si>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</si>
  <si>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</si>
  <si>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</si>
  <si>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</si>
  <si>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</si>
  <si>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</si>
  <si>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</si>
  <si>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</si>
  <si>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</si>
  <si>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</si>
  <si>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</si>
  <si>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</si>
  <si>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</si>
  <si>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</si>
  <si>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</si>
  <si>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</si>
  <si>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</si>
  <si>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</si>
  <si>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</si>
  <si>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</si>
  <si>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</si>
  <si>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</si>
  <si>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</si>
  <si>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</si>
  <si>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</si>
  <si>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</si>
  <si>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</si>
  <si>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</si>
  <si>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</si>
  <si>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</si>
  <si>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</si>
  <si>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</si>
  <si>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</si>
  <si>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</si>
  <si>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</si>
  <si>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</si>
  <si>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</si>
  <si>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</si>
  <si>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</si>
  <si>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</si>
  <si>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</si>
  <si>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</si>
  <si>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</si>
  <si>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</si>
  <si>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</si>
  <si>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</si>
  <si>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</si>
  <si>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</si>
  <si>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</si>
  <si>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</si>
  <si>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</si>
  <si>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</si>
  <si>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</si>
  <si>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</si>
  <si>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</si>
  <si>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</si>
  <si>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</si>
  <si>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</si>
  <si>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</si>
  <si>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</si>
  <si>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</si>
  <si>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</si>
  <si>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</si>
  <si>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</si>
  <si>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</si>
  <si>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</si>
  <si>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</si>
  <si>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</si>
  <si>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</si>
  <si>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</si>
  <si>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</si>
  <si>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</si>
  <si>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</si>
  <si>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</si>
  <si>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</si>
  <si>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</si>
  <si>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</si>
  <si>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</si>
  <si>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</si>
  <si>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</si>
  <si>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</si>
  <si>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</si>
  <si>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</si>
  <si>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</si>
  <si>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</si>
  <si>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</si>
  <si>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</si>
  <si>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</si>
  <si>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</si>
  <si>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</si>
  <si>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</si>
  <si>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</si>
  <si>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</si>
  <si>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</si>
  <si>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</si>
  <si>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</si>
  <si>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</si>
  <si>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</si>
  <si>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</si>
  <si>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</si>
  <si>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</si>
  <si>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</si>
  <si>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</si>
  <si>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</si>
  <si>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</si>
  <si>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</si>
  <si>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</si>
  <si>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</si>
  <si>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</si>
  <si>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</si>
  <si>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</si>
  <si>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</si>
  <si>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</si>
  <si>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</si>
  <si>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</si>
  <si>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</si>
  <si>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</si>
  <si>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</si>
  <si>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</si>
  <si>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</si>
  <si>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</si>
  <si>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</si>
  <si>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</si>
  <si>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</si>
  <si>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</si>
  <si>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</si>
  <si>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</si>
  <si>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</si>
  <si>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</si>
  <si>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</si>
  <si>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</si>
  <si>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</si>
  <si>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</si>
  <si>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</si>
  <si>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</si>
  <si>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</si>
  <si>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</si>
  <si>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</si>
  <si>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</si>
  <si>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</si>
  <si>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</si>
  <si>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</si>
  <si>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</si>
  <si>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</si>
  <si>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</si>
  <si>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</si>
  <si>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</si>
  <si>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</si>
  <si>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</si>
  <si>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</si>
  <si>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</si>
  <si>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</si>
  <si>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</si>
  <si>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</si>
  <si>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</si>
  <si>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</si>
  <si>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</si>
  <si>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</si>
  <si>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</si>
  <si>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</si>
  <si>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</si>
  <si>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</si>
  <si>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</si>
  <si>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</si>
  <si>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</si>
  <si>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</si>
  <si>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</si>
  <si>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</si>
  <si>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</si>
  <si>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</si>
  <si>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</si>
  <si>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</si>
  <si>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</si>
  <si>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</si>
  <si>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</si>
  <si>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</si>
  <si>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</si>
  <si>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</si>
  <si>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</si>
  <si>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</si>
  <si>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</si>
  <si>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</si>
  <si>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</si>
  <si>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</si>
  <si>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</si>
  <si>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</si>
  <si>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</si>
  <si>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</si>
  <si>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</si>
  <si>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</si>
  <si>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</si>
  <si>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</si>
  <si>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</si>
  <si>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</si>
  <si>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</si>
  <si>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</si>
  <si>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</si>
  <si>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</si>
  <si>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</si>
  <si>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</si>
  <si>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</si>
  <si>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</si>
  <si>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</si>
  <si>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</si>
  <si>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</si>
  <si>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</si>
  <si>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</si>
  <si>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</si>
  <si>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</si>
  <si>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</si>
  <si>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</si>
  <si>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</si>
  <si>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</si>
  <si>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</si>
  <si>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</si>
  <si>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</si>
  <si>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</si>
  <si>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</si>
  <si>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</si>
  <si>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</si>
  <si>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</si>
  <si>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</si>
  <si>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</si>
  <si>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</si>
  <si>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</si>
  <si>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</si>
  <si>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</si>
  <si>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</si>
  <si>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</si>
  <si>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</si>
  <si>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</si>
  <si>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</si>
  <si>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</si>
  <si>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</si>
  <si>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</si>
  <si>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</si>
  <si>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</si>
  <si>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</si>
  <si>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</si>
  <si>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</si>
  <si>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</si>
  <si>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</si>
  <si>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</si>
  <si>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</si>
  <si>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</si>
  <si>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</si>
  <si>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</si>
  <si>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</si>
  <si>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</si>
  <si>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</si>
  <si>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</si>
  <si>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</si>
  <si>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</si>
  <si>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</si>
  <si>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</si>
  <si>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</si>
  <si>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</si>
  <si>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</si>
  <si>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</si>
  <si>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</si>
  <si>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</si>
  <si>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</si>
  <si>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</si>
  <si>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</si>
  <si>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</si>
  <si>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</si>
  <si>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</si>
  <si>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</si>
  <si>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</si>
  <si>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</si>
  <si>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</si>
  <si>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</si>
  <si>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</si>
  <si>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</si>
  <si>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</si>
  <si>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</si>
  <si>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</si>
  <si>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</si>
  <si>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</si>
  <si>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</si>
  <si>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</si>
  <si>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</si>
  <si>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</si>
  <si>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</si>
  <si>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</si>
  <si>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</si>
  <si>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</si>
  <si>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</si>
  <si>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</si>
  <si>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</si>
  <si>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</si>
  <si>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</si>
  <si>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</si>
  <si>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</si>
  <si>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</si>
  <si>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</si>
  <si>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</si>
  <si>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</si>
  <si>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</si>
  <si>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</si>
  <si>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</si>
  <si>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</si>
  <si>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</si>
  <si>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</si>
  <si>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</si>
  <si>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</si>
  <si>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</si>
  <si>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</si>
  <si>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</si>
  <si>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</si>
  <si>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</si>
  <si>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</si>
  <si>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</si>
  <si>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</si>
  <si>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</si>
  <si>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</si>
  <si>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</si>
  <si>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</si>
  <si>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</si>
  <si>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</si>
  <si>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</si>
  <si>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</si>
  <si>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</si>
  <si>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</si>
  <si>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</si>
  <si>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</si>
  <si>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</si>
  <si>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</si>
  <si>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</si>
  <si>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</si>
  <si>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</si>
  <si>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</si>
  <si>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</si>
  <si>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</si>
  <si>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</si>
  <si>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</si>
  <si>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</si>
  <si>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</si>
  <si>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</si>
  <si>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</si>
  <si>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</si>
  <si>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</si>
  <si>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</si>
  <si>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</si>
  <si>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</si>
  <si>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</si>
  <si>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</si>
  <si>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</si>
  <si>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</si>
  <si>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</si>
  <si>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</si>
  <si>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</si>
  <si>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</si>
  <si>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</si>
  <si>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</si>
  <si>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</si>
  <si>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</si>
  <si>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</si>
  <si>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</si>
  <si>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</si>
  <si>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</si>
  <si>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</si>
  <si>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</si>
  <si>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</si>
  <si>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</si>
  <si>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</si>
  <si>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</si>
  <si>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</si>
  <si>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</si>
  <si>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</si>
  <si>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</si>
  <si>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</si>
  <si>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</si>
  <si>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</si>
  <si>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</si>
  <si>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</si>
  <si>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</si>
  <si>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</si>
  <si>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</si>
  <si>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</si>
  <si>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</si>
  <si>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</si>
  <si>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</si>
  <si>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</si>
  <si>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</si>
  <si>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</si>
  <si>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</si>
  <si>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</si>
  <si>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</si>
  <si>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</si>
  <si>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</si>
  <si>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</si>
  <si>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</si>
  <si>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</si>
  <si>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</si>
  <si>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</si>
  <si>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</si>
  <si>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</si>
  <si>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</si>
  <si>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</si>
  <si>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</si>
  <si>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</si>
  <si>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</si>
  <si>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</si>
  <si>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</si>
  <si>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</si>
  <si>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</si>
  <si>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</si>
  <si>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</si>
  <si>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</si>
  <si>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</si>
  <si>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</si>
  <si>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</si>
  <si>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</si>
  <si>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</si>
  <si>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</si>
  <si>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</si>
  <si>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</si>
  <si>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</si>
  <si>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</si>
  <si>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</si>
  <si>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</si>
  <si>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</si>
  <si>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</si>
  <si>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</si>
  <si>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</si>
  <si>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</si>
  <si>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</si>
  <si>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</si>
  <si>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</si>
  <si>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</si>
  <si>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</si>
  <si>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</si>
  <si>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</si>
  <si>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</si>
  <si>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</si>
  <si>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</si>
  <si>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</si>
  <si>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</si>
  <si>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</si>
  <si>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</si>
  <si>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</si>
  <si>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</si>
  <si>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</si>
  <si>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</si>
  <si>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</si>
  <si>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</si>
  <si>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</si>
  <si>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</si>
  <si>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</si>
  <si>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</si>
  <si>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</si>
  <si>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</si>
  <si>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</si>
  <si>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</si>
  <si>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</si>
  <si>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</si>
  <si>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</si>
  <si>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</si>
  <si>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</si>
  <si>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</si>
  <si>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</si>
  <si>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</si>
  <si>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</si>
  <si>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</si>
  <si>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</si>
  <si>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</si>
  <si>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</si>
  <si>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</si>
  <si>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</si>
  <si>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</si>
  <si>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</si>
  <si>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</si>
  <si>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</si>
  <si>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</si>
  <si>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</si>
  <si>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</si>
  <si>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</si>
  <si>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</si>
  <si>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</si>
  <si>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</si>
  <si>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</si>
  <si>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</si>
  <si>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</si>
  <si>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</si>
  <si>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</si>
  <si>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</si>
  <si>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</si>
  <si>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</si>
  <si>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</si>
  <si>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</si>
  <si>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</si>
  <si>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</si>
  <si>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</si>
  <si>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</si>
  <si>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</si>
  <si>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</si>
  <si>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</si>
  <si>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</si>
  <si>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</si>
  <si>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</si>
  <si>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</si>
  <si>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</si>
  <si>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</si>
  <si>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</si>
  <si>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</si>
  <si>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</si>
  <si>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</si>
  <si>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</si>
  <si>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</si>
  <si>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</si>
  <si>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</si>
  <si>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</si>
  <si>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</si>
  <si>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</si>
  <si>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</si>
  <si>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</si>
  <si>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</si>
  <si>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</si>
  <si>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</si>
  <si>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</si>
  <si>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</si>
  <si>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</si>
  <si>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</si>
  <si>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</si>
  <si>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</si>
  <si>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</si>
  <si>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</si>
  <si>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</si>
  <si>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</si>
  <si>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</si>
  <si>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</si>
  <si>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</si>
  <si>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</si>
  <si>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</si>
  <si>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</si>
  <si>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</si>
  <si>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</si>
  <si>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</si>
  <si>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</si>
  <si>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</si>
  <si>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</si>
  <si>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</si>
  <si>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</si>
  <si>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</si>
  <si>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</si>
  <si>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</si>
  <si>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</si>
  <si>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</si>
  <si>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</si>
  <si>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</si>
  <si>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</si>
  <si>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</si>
  <si>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</si>
  <si>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</si>
  <si>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</si>
  <si>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</si>
  <si>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</si>
  <si>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</si>
  <si>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</si>
  <si>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</si>
  <si>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</si>
  <si>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</si>
  <si>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</si>
  <si>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</si>
  <si>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</si>
  <si>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</si>
  <si>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</si>
  <si>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</si>
  <si>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</si>
  <si>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</si>
  <si>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</si>
  <si>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</si>
  <si>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</si>
  <si>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</si>
  <si>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</si>
  <si>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</si>
  <si>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</si>
  <si>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</si>
  <si>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</si>
  <si>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</si>
  <si>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</si>
  <si>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</si>
  <si>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</si>
  <si>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</si>
  <si>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</si>
  <si>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</si>
  <si>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</si>
  <si>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</si>
  <si>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</si>
  <si>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</si>
  <si>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</si>
  <si>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</si>
  <si>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</si>
  <si>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</si>
  <si>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</si>
  <si>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</si>
  <si>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</si>
  <si>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</si>
  <si>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</si>
  <si>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</si>
  <si>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</si>
  <si>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</si>
  <si>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</si>
  <si>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</si>
  <si>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</si>
  <si>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</si>
  <si>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</si>
  <si>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</si>
  <si>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</si>
  <si>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</si>
  <si>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</si>
  <si>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</si>
  <si>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</si>
  <si>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</si>
  <si>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</si>
  <si>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</si>
  <si>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</si>
  <si>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</si>
  <si>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</si>
  <si>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</si>
  <si>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</si>
  <si>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</si>
  <si>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</si>
  <si>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</si>
  <si>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</si>
  <si>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</si>
  <si>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</si>
  <si>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</si>
  <si>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</si>
  <si>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</si>
  <si>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</si>
  <si>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</si>
  <si>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</si>
  <si>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</si>
  <si>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</si>
  <si>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</si>
  <si>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</si>
  <si>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</si>
  <si>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</si>
  <si>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</si>
  <si>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</si>
  <si>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</si>
  <si>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</si>
  <si>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</si>
  <si>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</si>
  <si>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</si>
  <si>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</si>
  <si>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</si>
  <si>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</si>
  <si>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</si>
  <si>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</si>
  <si>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</si>
  <si>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</si>
  <si>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</si>
  <si>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</si>
  <si>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</si>
  <si>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</si>
  <si>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</si>
  <si>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</si>
  <si>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</si>
  <si>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</si>
  <si>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</si>
  <si>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</si>
  <si>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</si>
  <si>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</si>
  <si>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</si>
  <si>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</si>
  <si>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</si>
  <si>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</si>
  <si>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</si>
  <si>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</si>
  <si>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</si>
  <si>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</si>
  <si>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</si>
  <si>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</si>
  <si>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</si>
  <si>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</si>
  <si>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</si>
  <si>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</si>
  <si>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</si>
  <si>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</si>
  <si>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</si>
  <si>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</si>
  <si>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</si>
  <si>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</si>
  <si>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</si>
  <si>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</si>
  <si>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</si>
  <si>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</si>
  <si>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</si>
  <si>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</si>
  <si>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</si>
  <si>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</si>
  <si>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</si>
  <si>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</si>
  <si>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</si>
  <si>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</si>
  <si>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</si>
  <si>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</si>
  <si>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</si>
  <si>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</si>
  <si>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</si>
  <si>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</si>
  <si>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</si>
  <si>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</si>
  <si>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</si>
  <si>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</si>
  <si>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</si>
  <si>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</si>
  <si>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</si>
  <si>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</si>
  <si>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</si>
  <si>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</si>
  <si>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</si>
  <si>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</si>
  <si>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</si>
  <si>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</si>
  <si>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</si>
  <si>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</si>
  <si>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</si>
  <si>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</si>
  <si>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</si>
  <si>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</si>
  <si>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</si>
  <si>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</si>
  <si>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</si>
  <si>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</si>
  <si>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</si>
  <si>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</si>
  <si>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</si>
  <si>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</si>
  <si>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</si>
  <si>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</si>
  <si>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</si>
  <si>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</si>
  <si>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</si>
  <si>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</si>
  <si>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</si>
  <si>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</si>
  <si>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</si>
  <si>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</si>
  <si>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</si>
  <si>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</si>
  <si>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</si>
  <si>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</si>
  <si>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</si>
  <si>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</si>
  <si>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</si>
  <si>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</si>
  <si>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</si>
  <si>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</si>
  <si>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</si>
  <si>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</si>
  <si>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</si>
  <si>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</si>
  <si>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</si>
  <si>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</si>
  <si>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</si>
  <si>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</si>
  <si>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</si>
  <si>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</si>
  <si>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</si>
  <si>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</si>
  <si>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</si>
  <si>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</si>
  <si>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</si>
  <si>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</si>
  <si>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</si>
  <si>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</si>
  <si>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</si>
  <si>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</si>
  <si>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</si>
  <si>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</si>
  <si>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</si>
  <si>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</si>
  <si>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</si>
  <si>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</si>
  <si>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</si>
  <si>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</si>
  <si>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</si>
  <si>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</si>
  <si>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</si>
  <si>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</si>
  <si>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</si>
  <si>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</si>
  <si>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</si>
  <si>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</si>
  <si>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</si>
  <si>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</si>
  <si>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</si>
  <si>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</si>
  <si>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</si>
  <si>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</si>
  <si>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</si>
  <si>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</si>
  <si>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</si>
  <si>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</si>
  <si>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</si>
  <si>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</si>
  <si>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</si>
  <si>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</si>
  <si>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</si>
  <si>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</si>
  <si>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</si>
  <si>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</si>
  <si>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</si>
  <si>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</si>
  <si>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</si>
  <si>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</si>
  <si>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</si>
  <si>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</si>
  <si>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</si>
  <si>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</si>
  <si>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</si>
  <si>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</si>
  <si>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</si>
  <si>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</si>
  <si>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</si>
  <si>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</si>
  <si>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</si>
  <si>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</si>
  <si>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</si>
  <si>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</si>
  <si>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</si>
  <si>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</si>
  <si>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</si>
  <si>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</si>
  <si>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</si>
  <si>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</si>
  <si>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</si>
  <si>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</si>
  <si>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</si>
  <si>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</si>
  <si>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</si>
  <si>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</si>
  <si>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</si>
  <si>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</si>
  <si>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</si>
  <si>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</si>
  <si>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</si>
  <si>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</si>
  <si>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</si>
  <si>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</si>
  <si>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</si>
  <si>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</si>
  <si>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</si>
  <si>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</si>
  <si>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</si>
  <si>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</si>
  <si>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</si>
  <si>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</si>
  <si>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</si>
  <si>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</si>
  <si>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</si>
  <si>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</si>
  <si>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</si>
  <si>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</si>
  <si>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</si>
  <si>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</si>
  <si>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</si>
  <si>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</si>
  <si>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</si>
  <si>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</si>
  <si>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</si>
  <si>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</si>
  <si>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</si>
  <si>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</si>
  <si>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</si>
  <si>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</si>
  <si>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</si>
  <si>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</si>
  <si>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</si>
  <si>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</si>
  <si>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</si>
  <si>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</si>
  <si>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</si>
  <si>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</si>
  <si>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</si>
  <si>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</si>
  <si>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</si>
  <si>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</si>
  <si>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</si>
  <si>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</si>
  <si>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</si>
  <si>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</si>
  <si>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</si>
  <si>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</si>
  <si>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</si>
  <si>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</si>
  <si>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</si>
  <si>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</si>
  <si>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</si>
  <si>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</si>
  <si>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</si>
  <si>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</si>
  <si>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</si>
  <si>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</si>
  <si>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</si>
  <si>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</si>
  <si>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</si>
  <si>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</si>
  <si>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</si>
  <si>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</si>
  <si>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</si>
  <si>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</si>
  <si>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</si>
  <si>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</si>
  <si>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</si>
  <si>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</si>
  <si>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</si>
  <si>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</si>
  <si>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</si>
  <si>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</si>
  <si>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</si>
  <si>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</si>
  <si>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</si>
  <si>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</si>
  <si>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</si>
  <si>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</si>
  <si>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</si>
  <si>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</si>
  <si>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</si>
  <si>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</si>
  <si>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</si>
  <si>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</si>
  <si>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</si>
  <si>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</si>
  <si>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</si>
  <si>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</si>
  <si>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</si>
  <si>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</si>
  <si>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</si>
  <si>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</si>
  <si>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</si>
  <si>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</si>
  <si>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</si>
  <si>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</si>
  <si>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</si>
  <si>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</si>
  <si>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</si>
  <si>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</si>
  <si>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</si>
  <si>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</si>
  <si>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</si>
  <si>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</si>
  <si>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</si>
  <si>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</si>
  <si>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</si>
  <si>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</si>
  <si>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</si>
  <si>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</si>
  <si>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</si>
  <si>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</si>
  <si>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</si>
  <si>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</si>
  <si>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</si>
  <si>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</si>
  <si>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</si>
  <si>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</si>
  <si>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</si>
  <si>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</si>
  <si>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</si>
  <si>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</si>
  <si>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</si>
  <si>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</si>
  <si>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</si>
  <si>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</si>
  <si>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</si>
  <si>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</si>
  <si>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</si>
  <si>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</si>
  <si>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</si>
  <si>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</si>
  <si>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</si>
  <si>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</si>
  <si>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</si>
  <si>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</si>
  <si>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</si>
  <si>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</si>
  <si>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</si>
  <si>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</si>
  <si>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</si>
  <si>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</si>
  <si>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</si>
  <si>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</si>
  <si>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</si>
  <si>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</si>
  <si>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</si>
  <si>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</si>
  <si>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</si>
  <si>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</si>
  <si>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</si>
  <si>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</si>
  <si>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</si>
  <si>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</si>
  <si>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</si>
  <si>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</si>
  <si>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</si>
  <si>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</si>
  <si>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</si>
  <si>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</si>
  <si>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</si>
  <si>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</si>
  <si>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</si>
  <si>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</si>
  <si>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</si>
  <si>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</si>
  <si>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</si>
  <si>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</si>
  <si>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</si>
  <si>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</si>
  <si>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</si>
  <si>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</si>
  <si>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</si>
  <si>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</si>
  <si>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</si>
  <si>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</si>
  <si>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</si>
  <si>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</si>
  <si>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</si>
  <si>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</si>
  <si>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</si>
  <si>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</si>
  <si>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</si>
  <si>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</si>
  <si>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</si>
  <si>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</si>
  <si>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</si>
  <si>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</si>
  <si>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</si>
  <si>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</si>
  <si>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</si>
  <si>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</si>
  <si>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</si>
  <si>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</si>
  <si>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</si>
  <si>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</si>
  <si>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</si>
  <si>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</si>
  <si>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</si>
  <si>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</si>
  <si>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</si>
  <si>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</si>
  <si>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</si>
  <si>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</si>
  <si>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</si>
  <si>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</si>
  <si>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</si>
  <si>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</si>
  <si>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</si>
  <si>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</si>
  <si>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</si>
  <si>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</si>
  <si>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</si>
  <si>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</si>
  <si>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</si>
  <si>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</si>
  <si>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</si>
  <si>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</si>
  <si>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</si>
  <si>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</si>
  <si>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</si>
  <si>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</si>
  <si>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</si>
  <si>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</si>
  <si>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</si>
  <si>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</si>
  <si>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</si>
  <si>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</si>
  <si>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</si>
  <si>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</si>
  <si>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</si>
  <si>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</si>
  <si>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</si>
  <si>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</si>
  <si>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</si>
  <si>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</si>
  <si>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</si>
  <si>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</si>
  <si>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</si>
  <si>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</si>
  <si>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</si>
  <si>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</si>
  <si>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</si>
  <si>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</si>
  <si>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</si>
  <si>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</si>
  <si>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</si>
  <si>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</si>
  <si>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</si>
  <si>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</si>
  <si>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</si>
  <si>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</si>
  <si>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</si>
  <si>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</si>
  <si>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</si>
  <si>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</si>
  <si>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</si>
  <si>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</si>
  <si>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</si>
  <si>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</si>
  <si>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</si>
  <si>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</si>
  <si>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</si>
  <si>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</si>
  <si>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</si>
  <si>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</si>
  <si>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</si>
  <si>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</si>
  <si>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</si>
  <si>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</si>
  <si>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</si>
  <si>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</si>
  <si>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</si>
  <si>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</si>
  <si>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</si>
  <si>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</si>
  <si>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</si>
  <si>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</si>
  <si>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</si>
  <si>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</si>
  <si>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</si>
  <si>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</si>
  <si>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</si>
  <si>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</si>
  <si>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</si>
  <si>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</si>
  <si>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</si>
  <si>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</si>
  <si>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</si>
  <si>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</si>
  <si>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</si>
  <si>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</si>
  <si>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</si>
  <si>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</si>
  <si>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</si>
  <si>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</si>
  <si>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</si>
  <si>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</si>
  <si>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</si>
  <si>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</si>
  <si>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</si>
  <si>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</si>
  <si>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</si>
  <si>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</si>
  <si>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</si>
  <si>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</si>
  <si>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</si>
  <si>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</si>
  <si>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</si>
  <si>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</si>
  <si>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</si>
  <si>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</si>
  <si>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</si>
  <si>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</si>
  <si>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</si>
  <si>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</si>
  <si>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</si>
  <si>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</si>
  <si>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</si>
  <si>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</si>
  <si>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</si>
  <si>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</si>
  <si>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</si>
  <si>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</si>
  <si>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</si>
  <si>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</si>
  <si>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</si>
  <si>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</si>
  <si>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</si>
  <si>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</si>
  <si>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</si>
  <si>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</si>
  <si>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</si>
  <si>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</si>
  <si>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</si>
  <si>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</si>
  <si>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</si>
  <si>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</si>
  <si>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</si>
  <si>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</si>
  <si>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</si>
  <si>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</si>
  <si>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</si>
  <si>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</si>
  <si>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</si>
  <si>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</si>
  <si>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</si>
  <si>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</si>
  <si>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</si>
  <si>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</si>
  <si>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</si>
  <si>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</si>
  <si>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</si>
  <si>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</si>
  <si>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</si>
  <si>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</si>
  <si>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</si>
  <si>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</si>
  <si>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</si>
  <si>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</si>
  <si>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</si>
  <si>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</si>
  <si>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</si>
  <si>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</si>
  <si>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</si>
  <si>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</si>
  <si>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</si>
  <si>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</si>
  <si>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</si>
  <si>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</si>
  <si>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</si>
  <si>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</si>
  <si>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</si>
  <si>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</si>
  <si>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</si>
  <si>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</si>
  <si>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</si>
  <si>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</si>
  <si>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</si>
  <si>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</si>
  <si>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</si>
  <si>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</si>
  <si>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</si>
  <si>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</si>
  <si>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</si>
  <si>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</si>
  <si>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</si>
  <si>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</si>
  <si>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</si>
  <si>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</si>
  <si>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</si>
  <si>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</si>
  <si>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</si>
  <si>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</si>
  <si>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</si>
  <si>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</si>
  <si>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</si>
  <si>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</si>
  <si>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</si>
  <si>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</si>
  <si>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</si>
  <si>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</si>
  <si>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</si>
  <si>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</si>
  <si>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</si>
  <si>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</si>
  <si>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</si>
  <si>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</si>
  <si>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</si>
  <si>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</si>
  <si>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</si>
  <si>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</si>
  <si>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</si>
  <si>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</si>
  <si>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</si>
  <si>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</si>
  <si>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</si>
  <si>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</si>
  <si>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</si>
  <si>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</si>
  <si>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</si>
  <si>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</si>
  <si>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</si>
  <si>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</si>
  <si>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</si>
  <si>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</si>
  <si>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</si>
  <si>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</si>
  <si>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</si>
  <si>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</si>
  <si>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</si>
  <si>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</si>
  <si>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</si>
  <si>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</si>
  <si>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</si>
  <si>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</si>
  <si>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</si>
  <si>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</si>
  <si>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</si>
  <si>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</si>
  <si>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</si>
  <si>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</si>
  <si>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</si>
  <si>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</si>
  <si>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</si>
  <si>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</si>
  <si>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</si>
  <si>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</si>
  <si>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</si>
  <si>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</si>
  <si>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</si>
  <si>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</si>
  <si>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</si>
  <si>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</si>
  <si>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</si>
  <si>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</si>
  <si>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</si>
  <si>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</si>
  <si>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</si>
  <si>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</si>
  <si>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</si>
  <si>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</si>
  <si>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</si>
  <si>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</si>
  <si>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</si>
  <si>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</si>
  <si>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</si>
  <si>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</si>
  <si>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</si>
  <si>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</si>
  <si>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</si>
  <si>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</si>
  <si>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</si>
  <si>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</si>
  <si>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</si>
  <si>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</si>
  <si>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</si>
  <si>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</si>
  <si>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</si>
  <si>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</si>
  <si>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</si>
  <si>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</si>
  <si>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</si>
  <si>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</si>
  <si>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</si>
  <si>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</si>
  <si>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</si>
  <si>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</si>
  <si>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</si>
  <si>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</si>
  <si>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</si>
  <si>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</si>
  <si>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</si>
  <si>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</si>
  <si>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</si>
  <si>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</si>
  <si>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</si>
  <si>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</si>
  <si>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</si>
  <si>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</si>
  <si>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</si>
  <si>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</si>
  <si>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</si>
  <si>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</si>
  <si>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</si>
  <si>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</si>
  <si>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</si>
  <si>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</si>
  <si>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</si>
  <si>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</si>
  <si>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</si>
  <si>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</si>
  <si>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</si>
  <si>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</si>
  <si>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</si>
  <si>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</si>
  <si>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</si>
  <si>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</si>
  <si>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</si>
  <si>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</si>
  <si>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</si>
  <si>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</si>
  <si>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</si>
  <si>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</si>
  <si>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</si>
  <si>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</si>
  <si>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</si>
  <si>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</si>
  <si>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</si>
  <si>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</si>
  <si>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</si>
  <si>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</si>
  <si>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</si>
  <si>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</si>
  <si>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</si>
  <si>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</si>
  <si>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</si>
  <si>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</si>
  <si>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</si>
  <si>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</si>
  <si>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</si>
  <si>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</si>
  <si>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</si>
  <si>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</si>
  <si>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</si>
  <si>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</si>
  <si>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</si>
  <si>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</si>
  <si>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</si>
  <si>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</si>
  <si>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</si>
  <si>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</si>
  <si>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</si>
  <si>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</si>
  <si>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</si>
  <si>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</si>
  <si>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</si>
  <si>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</si>
  <si>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</si>
  <si>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</si>
  <si>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</si>
  <si>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</si>
  <si>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</si>
  <si>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</si>
  <si>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</si>
  <si>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</si>
  <si>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</si>
  <si>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</si>
  <si>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</si>
  <si>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</si>
  <si>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</si>
  <si>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</si>
  <si>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</si>
  <si>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</si>
  <si>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</si>
  <si>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</si>
  <si>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</si>
  <si>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</si>
  <si>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</si>
  <si>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</si>
  <si>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</si>
  <si>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</si>
  <si>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</si>
  <si>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</si>
  <si>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</si>
  <si>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</si>
  <si>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</si>
  <si>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</si>
  <si>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</si>
  <si>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</si>
  <si>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</si>
  <si>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</si>
  <si>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</si>
  <si>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</si>
  <si>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</si>
  <si>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</si>
  <si>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</si>
  <si>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</si>
  <si>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</si>
  <si>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</si>
  <si>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</si>
  <si>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</si>
  <si>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</si>
  <si>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</si>
  <si>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</si>
  <si>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</si>
  <si>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</si>
  <si>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</si>
  <si>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</si>
  <si>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</si>
  <si>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</si>
  <si>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</si>
  <si>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</si>
  <si>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</si>
  <si>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</si>
  <si>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</si>
  <si>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</si>
  <si>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</si>
  <si>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</si>
  <si>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</si>
  <si>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</si>
  <si>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</si>
  <si>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</si>
  <si>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</si>
  <si>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</si>
  <si>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</si>
  <si>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</si>
  <si>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</si>
  <si>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</si>
  <si>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</si>
  <si>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</si>
  <si>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</si>
  <si>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</si>
  <si>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</si>
  <si>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</si>
  <si>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</si>
  <si>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</si>
  <si>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</si>
  <si>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</si>
  <si>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</si>
  <si>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</si>
  <si>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</si>
  <si>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</si>
  <si>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</si>
  <si>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</si>
  <si>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</si>
  <si>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</si>
  <si>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</si>
  <si>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</si>
  <si>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</si>
  <si>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</si>
  <si>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</si>
  <si>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</si>
  <si>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</si>
  <si>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</si>
  <si>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</si>
  <si>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</si>
  <si>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</si>
  <si>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</si>
  <si>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</si>
  <si>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</si>
  <si>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</si>
  <si>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</si>
  <si>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</si>
  <si>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</si>
  <si>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</si>
  <si>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</si>
  <si>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</si>
  <si>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</si>
  <si>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</si>
  <si>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</si>
  <si>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</si>
  <si>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</si>
  <si>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</si>
  <si>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</si>
  <si>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</si>
  <si>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</si>
  <si>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</si>
  <si>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</si>
  <si>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</si>
  <si>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</si>
  <si>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</si>
  <si>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</si>
  <si>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</si>
  <si>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</si>
  <si>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</si>
  <si>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</si>
  <si>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</si>
  <si>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</si>
  <si>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</si>
  <si>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</si>
  <si>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</si>
  <si>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</si>
  <si>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</si>
  <si>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</si>
  <si>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</si>
  <si>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</si>
  <si>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</si>
  <si>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</si>
  <si>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</si>
  <si>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</si>
  <si>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</si>
  <si>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</si>
  <si>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</si>
  <si>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</si>
  <si>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</si>
  <si>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</si>
  <si>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</si>
  <si>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</si>
  <si>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</si>
  <si>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</si>
  <si>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</si>
  <si>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</si>
  <si>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</si>
  <si>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</si>
  <si>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</si>
  <si>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</si>
  <si>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</si>
  <si>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</si>
  <si>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</si>
  <si>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</si>
  <si>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</si>
  <si>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</si>
  <si>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</si>
  <si>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</si>
  <si>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</si>
  <si>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</si>
  <si>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</si>
  <si>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</si>
  <si>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</si>
  <si>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</si>
  <si>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</si>
  <si>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</si>
  <si>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</si>
  <si>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</si>
  <si>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</si>
  <si>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</si>
  <si>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</si>
  <si>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</si>
  <si>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</si>
  <si>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</si>
  <si>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</si>
  <si>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</si>
  <si>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</si>
  <si>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</si>
  <si>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</si>
  <si>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</si>
  <si>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</si>
  <si>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</si>
  <si>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</si>
  <si>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</si>
  <si>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</si>
  <si>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</si>
  <si>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</si>
  <si>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</si>
  <si>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</si>
  <si>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</si>
  <si>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</si>
  <si>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</si>
  <si>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</si>
  <si>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</si>
  <si>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</si>
  <si>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</si>
  <si>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</si>
  <si>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</si>
  <si>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</si>
  <si>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</si>
  <si>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</si>
  <si>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</si>
  <si>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</si>
  <si>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</si>
  <si>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</si>
  <si>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</si>
  <si>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</si>
  <si>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</si>
  <si>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</si>
  <si>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</si>
  <si>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</si>
  <si>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</si>
  <si>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</si>
  <si>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</si>
  <si>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</si>
  <si>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</si>
  <si>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</si>
  <si>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</si>
  <si>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</si>
  <si>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</si>
  <si>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</si>
  <si>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</si>
  <si>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</si>
  <si>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</si>
  <si>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</si>
  <si>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</si>
  <si>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</si>
  <si>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</si>
  <si>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</si>
  <si>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</si>
  <si>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</si>
  <si>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</si>
  <si>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</si>
  <si>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</si>
  <si>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</si>
  <si>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</si>
  <si>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</si>
  <si>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</si>
  <si>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</si>
  <si>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</si>
  <si>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</si>
  <si>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</si>
  <si>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</si>
  <si>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</si>
  <si>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</si>
  <si>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</si>
  <si>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</si>
  <si>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</si>
  <si>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</si>
  <si>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</si>
  <si>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</si>
  <si>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</si>
  <si>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</si>
  <si>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</si>
  <si>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</si>
  <si>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</si>
  <si>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</si>
  <si>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</si>
  <si>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</si>
  <si>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</si>
  <si>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</si>
  <si>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</si>
  <si>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</si>
  <si>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</si>
  <si>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</si>
  <si>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</si>
  <si>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</si>
  <si>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</si>
  <si>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</si>
  <si>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</si>
  <si>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</si>
  <si>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</si>
  <si>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</si>
  <si>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</si>
  <si>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</si>
  <si>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</si>
  <si>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</si>
  <si>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</si>
  <si>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</si>
  <si>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</si>
  <si>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</si>
  <si>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</si>
  <si>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</si>
  <si>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</si>
  <si>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</si>
  <si>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</si>
  <si>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</si>
  <si>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</si>
  <si>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</si>
  <si>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</si>
  <si>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</si>
  <si>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</si>
  <si>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</si>
  <si>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</si>
  <si>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</si>
  <si>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</si>
  <si>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</si>
  <si>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</si>
  <si>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</si>
  <si>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</si>
  <si>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</si>
  <si>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</si>
  <si>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</si>
  <si>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</si>
  <si>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</si>
  <si>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</si>
  <si>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</si>
  <si>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</si>
  <si>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</si>
  <si>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</si>
  <si>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</si>
  <si>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</si>
  <si>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</si>
  <si>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</si>
  <si>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</si>
  <si>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</si>
  <si>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</si>
  <si>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</si>
  <si>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</si>
  <si>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</si>
  <si>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</si>
  <si>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</si>
  <si>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</si>
  <si>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</si>
  <si>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</si>
  <si>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</si>
  <si>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</si>
  <si>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</si>
  <si>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</si>
  <si>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</si>
  <si>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</si>
  <si>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</si>
  <si>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</si>
  <si>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</si>
  <si>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</si>
  <si>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</si>
  <si>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</si>
  <si>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</si>
  <si>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</si>
  <si>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</si>
  <si>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</si>
  <si>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</si>
  <si>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</si>
  <si>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</si>
  <si>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</si>
  <si>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</si>
  <si>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</si>
  <si>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</si>
  <si>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</si>
  <si>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</si>
  <si>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</si>
  <si>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</si>
  <si>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</si>
  <si>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</si>
  <si>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</si>
  <si>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</si>
  <si>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</si>
  <si>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</si>
  <si>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</si>
  <si>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</si>
  <si>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</si>
  <si>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</si>
  <si>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</si>
  <si>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</si>
  <si>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</si>
  <si>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</si>
  <si>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</si>
  <si>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</si>
  <si>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</si>
  <si>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</si>
  <si>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</si>
  <si>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</si>
  <si>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</si>
  <si>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</si>
  <si>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</si>
  <si>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</si>
  <si>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</si>
  <si>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</si>
  <si>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</si>
  <si>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</si>
  <si>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</si>
  <si>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</si>
  <si>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</si>
  <si>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</si>
  <si>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</si>
  <si>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</si>
  <si>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</si>
  <si>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</si>
  <si>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</si>
  <si>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</si>
  <si>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</si>
  <si>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</si>
  <si>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</si>
  <si>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</si>
  <si>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</si>
  <si>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</si>
  <si>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</si>
  <si>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</si>
  <si>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</si>
  <si>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</si>
  <si>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</si>
  <si>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</si>
  <si>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</si>
  <si>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</si>
  <si>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</si>
  <si>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</si>
  <si>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</si>
  <si>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</si>
  <si>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</si>
  <si>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</si>
  <si>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</si>
  <si>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</si>
  <si>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</si>
  <si>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</si>
  <si>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</si>
  <si>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</si>
  <si>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</si>
  <si>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</si>
  <si>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</si>
  <si>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</si>
  <si>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</si>
  <si>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</si>
  <si>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</si>
  <si>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</si>
  <si>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</si>
  <si>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</si>
  <si>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</si>
  <si>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</si>
  <si>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</si>
  <si>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</si>
  <si>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</si>
  <si>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</si>
  <si>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</si>
  <si>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</si>
  <si>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</si>
  <si>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</si>
  <si>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</si>
  <si>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</si>
  <si>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</si>
  <si>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</si>
  <si>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</si>
  <si>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</si>
  <si>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</si>
  <si>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</si>
  <si>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</si>
  <si>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</si>
  <si>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</si>
  <si>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</si>
  <si>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</si>
  <si>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</si>
  <si>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</si>
  <si>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</si>
  <si>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</si>
  <si>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</si>
  <si>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</si>
  <si>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</si>
  <si>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</si>
  <si>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</si>
  <si>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</si>
  <si>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</si>
  <si>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</si>
  <si>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</si>
  <si>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</si>
  <si>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</si>
  <si>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</si>
  <si>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</si>
  <si>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</si>
  <si>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</si>
  <si>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</si>
  <si>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</si>
  <si>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</si>
  <si>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</si>
  <si>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</si>
  <si>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</si>
  <si>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</si>
  <si>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</si>
  <si>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</si>
  <si>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</si>
  <si>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</si>
  <si>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</si>
  <si>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</si>
  <si>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</si>
  <si>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</si>
  <si>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</si>
  <si>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</si>
  <si>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</si>
  <si>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</si>
  <si>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</si>
  <si>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</si>
  <si>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</si>
  <si>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</si>
  <si>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</si>
  <si>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</si>
  <si>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</si>
  <si>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</si>
  <si>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</si>
  <si>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</si>
  <si>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</si>
  <si>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</si>
  <si>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</si>
  <si>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</si>
  <si>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</si>
  <si>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</si>
  <si>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</si>
  <si>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</si>
  <si>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</si>
  <si>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</si>
  <si>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</si>
  <si>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</si>
  <si>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</si>
  <si>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</si>
  <si>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</si>
  <si>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</si>
  <si>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</si>
  <si>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</si>
  <si>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</si>
  <si>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</si>
  <si>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</si>
  <si>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</si>
  <si>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</si>
  <si>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</si>
  <si>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</si>
  <si>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</si>
  <si>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</si>
  <si>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</si>
  <si>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</si>
  <si>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</si>
  <si>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</si>
  <si>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</si>
  <si>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</si>
  <si>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</si>
  <si>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</si>
  <si>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</si>
  <si>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</si>
  <si>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</si>
  <si>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</si>
  <si>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</si>
  <si>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</si>
  <si>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</si>
  <si>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</si>
  <si>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</si>
  <si>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</si>
  <si>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</si>
  <si>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</si>
  <si>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</si>
  <si>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</si>
  <si>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</si>
  <si>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</si>
  <si>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</si>
  <si>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</si>
  <si>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</si>
  <si>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</si>
  <si>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</si>
  <si>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</si>
  <si>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</si>
  <si>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</si>
  <si>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</si>
  <si>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</si>
  <si>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</si>
  <si>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</si>
  <si>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</si>
  <si>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</si>
  <si>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</si>
  <si>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</si>
  <si>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</si>
  <si>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</si>
  <si>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</si>
  <si>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</si>
  <si>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</si>
  <si>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</si>
  <si>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</si>
  <si>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</si>
  <si>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</si>
  <si>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</si>
  <si>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</si>
  <si>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</si>
  <si>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</si>
  <si>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</si>
  <si>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</si>
  <si>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</si>
  <si>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</si>
  <si>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</si>
  <si>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</si>
  <si>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</si>
  <si>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</si>
  <si>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</si>
  <si>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</si>
  <si>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</si>
  <si>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</si>
  <si>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</si>
  <si>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</si>
  <si>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</si>
  <si>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</si>
  <si>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</si>
  <si>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</si>
  <si>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</si>
  <si>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</si>
  <si>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</si>
  <si>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</si>
  <si>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</si>
  <si>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</si>
  <si>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</si>
  <si>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</si>
  <si>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</si>
  <si>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</si>
  <si>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</si>
  <si>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</si>
  <si>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</si>
  <si>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</si>
  <si>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</si>
  <si>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</si>
  <si>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</si>
  <si>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</si>
  <si>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</si>
  <si>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</si>
  <si>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</si>
  <si>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</si>
  <si>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</si>
  <si>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</si>
  <si>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</si>
  <si>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</si>
  <si>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</si>
  <si>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</si>
  <si>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</si>
  <si>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</si>
  <si>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</si>
  <si>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</si>
  <si>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</si>
  <si>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</si>
  <si>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</si>
  <si>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</si>
  <si>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</si>
  <si>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</si>
  <si>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</si>
  <si>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</si>
  <si>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</si>
  <si>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</si>
  <si>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</si>
  <si>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</si>
  <si>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</si>
  <si>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</si>
  <si>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</si>
  <si>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</si>
  <si>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</si>
  <si>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</si>
  <si>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</si>
  <si>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</si>
  <si>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</si>
  <si>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</si>
  <si>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</si>
  <si>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</si>
  <si>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</si>
  <si>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</si>
  <si>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</si>
  <si>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</si>
  <si>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</si>
  <si>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</si>
  <si>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</si>
  <si>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</si>
  <si>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</si>
  <si>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</si>
  <si>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</si>
  <si>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</si>
  <si>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</si>
  <si>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</si>
  <si>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</si>
  <si>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</si>
  <si>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</si>
  <si>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</si>
  <si>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</si>
  <si>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</si>
  <si>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</si>
  <si>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</si>
  <si>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</si>
  <si>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</si>
  <si>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</si>
  <si>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</si>
  <si>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</si>
  <si>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</si>
  <si>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</si>
  <si>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</si>
  <si>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</si>
  <si>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</si>
  <si>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</si>
  <si>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</si>
  <si>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</si>
  <si>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</si>
  <si>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</si>
  <si>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</si>
  <si>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</si>
  <si>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</si>
  <si>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</si>
  <si>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</si>
  <si>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</si>
  <si>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</si>
  <si>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</si>
  <si>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</si>
  <si>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</si>
  <si>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</si>
  <si>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</si>
  <si>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</si>
  <si>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</si>
  <si>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</si>
  <si>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</si>
  <si>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</si>
  <si>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</si>
  <si>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</si>
  <si>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</si>
  <si>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</si>
  <si>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</si>
  <si>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</si>
  <si>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</si>
  <si>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</si>
  <si>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</si>
  <si>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</si>
  <si>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</si>
  <si>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</si>
  <si>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</si>
  <si>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</si>
  <si>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</si>
  <si>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</si>
  <si>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</si>
  <si>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</si>
  <si>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</si>
  <si>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</si>
  <si>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</si>
  <si>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</si>
  <si>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</si>
  <si>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</si>
  <si>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</si>
  <si>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</si>
  <si>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</si>
  <si>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</si>
  <si>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</si>
  <si>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</si>
  <si>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</si>
  <si>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</si>
  <si>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</si>
  <si>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</si>
  <si>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</si>
  <si>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</si>
  <si>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</si>
  <si>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</si>
  <si>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</si>
  <si>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</si>
  <si>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</si>
  <si>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</si>
  <si>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</si>
  <si>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</si>
  <si>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</si>
  <si>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</si>
  <si>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</si>
  <si>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</si>
  <si>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</si>
  <si>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</si>
  <si>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</si>
  <si>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</si>
  <si>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</si>
  <si>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</si>
  <si>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</si>
  <si>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</si>
  <si>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</si>
  <si>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</si>
  <si>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</si>
  <si>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</si>
  <si>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</si>
  <si>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</si>
  <si>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</si>
  <si>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</si>
  <si>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</si>
  <si>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</si>
  <si>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</si>
  <si>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</si>
  <si>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</si>
  <si>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</si>
  <si>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</si>
  <si>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</si>
  <si>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</si>
  <si>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</si>
  <si>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</si>
  <si>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</si>
  <si>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</si>
  <si>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</si>
  <si>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</si>
  <si>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</si>
  <si>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</si>
  <si>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</si>
  <si>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</si>
  <si>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</si>
  <si>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</si>
  <si>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</si>
  <si>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</si>
  <si>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</si>
  <si>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</si>
  <si>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</si>
  <si>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</si>
  <si>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</si>
  <si>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</si>
  <si>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</si>
  <si>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</si>
  <si>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</si>
  <si>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</si>
  <si>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</si>
  <si>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</si>
  <si>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</si>
  <si>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</si>
  <si>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</si>
  <si>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</si>
  <si>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</si>
  <si>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</si>
  <si>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</si>
  <si>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</si>
  <si>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</si>
  <si>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</si>
  <si>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</si>
  <si>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</si>
  <si>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</si>
  <si>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</si>
  <si>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</si>
  <si>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</si>
  <si>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</si>
  <si>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</si>
  <si>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</si>
  <si>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</si>
  <si>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</si>
  <si>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</si>
  <si>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</si>
  <si>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</si>
  <si>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</si>
  <si>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</si>
  <si>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</si>
  <si>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</si>
  <si>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</si>
  <si>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</si>
  <si>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</si>
  <si>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</si>
  <si>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</si>
  <si>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</si>
  <si>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</si>
  <si>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</si>
  <si>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</si>
  <si>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</si>
  <si>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</si>
  <si>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</si>
  <si>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</si>
  <si>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</si>
  <si>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</si>
  <si>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</si>
  <si>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</si>
  <si>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</si>
  <si>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</si>
  <si>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</si>
  <si>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</si>
  <si>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</si>
  <si>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</si>
  <si>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</si>
  <si>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</si>
  <si>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</si>
  <si>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</si>
  <si>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</si>
  <si>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</si>
  <si>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</si>
  <si>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</si>
  <si>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</si>
  <si>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</si>
  <si>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</si>
  <si>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</si>
  <si>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</si>
  <si>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</si>
  <si>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</si>
  <si>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</si>
  <si>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</si>
  <si>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</si>
  <si>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</si>
  <si>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</si>
  <si>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</si>
  <si>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</si>
  <si>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</si>
  <si>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</si>
  <si>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</si>
  <si>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</si>
  <si>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</si>
  <si>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</si>
  <si>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</si>
  <si>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</si>
  <si>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</si>
  <si>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</si>
  <si>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</si>
  <si>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</si>
  <si>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</si>
  <si>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</si>
  <si>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</si>
  <si>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</si>
  <si>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</si>
  <si>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</si>
  <si>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</si>
  <si>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</si>
  <si>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</si>
  <si>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</si>
  <si>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</si>
  <si>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</si>
  <si>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</si>
  <si>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</si>
  <si>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</si>
  <si>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</si>
  <si>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</si>
  <si>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</si>
  <si>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</si>
  <si>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</si>
  <si>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</si>
  <si>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</si>
  <si>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</si>
  <si>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</si>
  <si>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</si>
  <si>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</si>
  <si>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</si>
  <si>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</si>
  <si>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</si>
  <si>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</si>
  <si>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</si>
  <si>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</si>
  <si>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</si>
  <si>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</si>
  <si>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</si>
  <si>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</si>
  <si>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</si>
  <si>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</si>
  <si>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</si>
  <si>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</si>
  <si>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</si>
  <si>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</si>
  <si>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</si>
  <si>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</si>
  <si>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</si>
  <si>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</si>
  <si>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</si>
  <si>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</si>
  <si>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</si>
  <si>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</si>
  <si>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</si>
  <si>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</si>
  <si>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</si>
  <si>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</si>
  <si>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</si>
  <si>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</si>
  <si>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</si>
  <si>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</si>
  <si>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</si>
  <si>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</si>
  <si>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</si>
  <si>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</si>
  <si>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</si>
  <si>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</si>
  <si>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</si>
  <si>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</si>
  <si>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</si>
  <si>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</si>
  <si>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</si>
  <si>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</si>
  <si>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</si>
  <si>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</si>
  <si>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</si>
  <si>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</si>
  <si>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</si>
  <si>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</si>
  <si>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</si>
  <si>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</si>
  <si>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</si>
  <si>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</si>
  <si>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</si>
  <si>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</si>
  <si>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</si>
  <si>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</si>
  <si>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</si>
  <si>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</si>
  <si>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</si>
  <si>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</si>
  <si>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</si>
  <si>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</si>
  <si>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</si>
  <si>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</si>
  <si>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</si>
  <si>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</si>
  <si>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</si>
  <si>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</si>
  <si>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</si>
  <si>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</si>
  <si>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</si>
  <si>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</si>
  <si>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</si>
  <si>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</si>
  <si>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</si>
  <si>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</si>
  <si>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</si>
  <si>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</si>
  <si>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</si>
  <si>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</si>
  <si>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</si>
  <si>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</si>
  <si>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</si>
  <si>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</si>
  <si>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</si>
  <si>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</si>
  <si>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</si>
  <si>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</si>
  <si>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</si>
  <si>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</si>
  <si>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</si>
  <si>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</si>
  <si>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</si>
  <si>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</si>
  <si>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</si>
  <si>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</si>
  <si>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</si>
  <si>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</si>
  <si>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</si>
  <si>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</si>
  <si>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</si>
  <si>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</si>
  <si>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</si>
  <si>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</si>
  <si>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</si>
  <si>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</si>
  <si>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</si>
  <si>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</si>
  <si>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</si>
  <si>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</si>
  <si>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</si>
  <si>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</si>
  <si>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</si>
  <si>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</si>
  <si>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</si>
  <si>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</si>
  <si>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</si>
  <si>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</si>
  <si>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</si>
  <si>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</si>
  <si>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</si>
  <si>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</si>
  <si>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</si>
  <si>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</si>
  <si>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</si>
  <si>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</si>
  <si>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</si>
  <si>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</si>
  <si>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</si>
  <si>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</si>
  <si>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</si>
  <si>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</si>
  <si>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</si>
  <si>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</si>
  <si>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</si>
  <si>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</si>
  <si>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</si>
  <si>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</si>
  <si>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</si>
  <si>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</si>
  <si>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</si>
  <si>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</si>
  <si>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</si>
  <si>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</si>
  <si>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</si>
  <si>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</si>
  <si>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</si>
  <si>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</si>
  <si>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</si>
  <si>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</si>
  <si>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</si>
  <si>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</si>
  <si>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</si>
  <si>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</si>
  <si>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</si>
  <si>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</si>
  <si>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</si>
  <si>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</si>
  <si>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</si>
  <si>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</si>
  <si>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</si>
  <si>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</si>
  <si>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</si>
  <si>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</si>
  <si>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</si>
  <si>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</si>
  <si>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</si>
  <si>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</si>
  <si>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</si>
  <si>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</si>
  <si>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</si>
  <si>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</si>
  <si>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</si>
  <si>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</si>
  <si>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</si>
  <si>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</si>
  <si>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</si>
  <si>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</si>
  <si>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</si>
  <si>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</si>
  <si>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</si>
  <si>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</si>
  <si>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</si>
  <si>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</si>
  <si>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</si>
  <si>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</si>
  <si>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</si>
  <si>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</si>
  <si>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</si>
  <si>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</si>
  <si>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</si>
  <si>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</si>
  <si>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</si>
  <si>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</si>
  <si>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</si>
  <si>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</si>
  <si>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</si>
  <si>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</si>
  <si>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</si>
  <si>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</si>
  <si>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</si>
  <si>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</si>
  <si>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</si>
  <si>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</si>
  <si>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</si>
  <si>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</si>
  <si>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</si>
  <si>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</si>
  <si>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</si>
  <si>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</si>
  <si>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</si>
  <si>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</si>
  <si>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</si>
  <si>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</si>
  <si>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</si>
  <si>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</si>
  <si>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</si>
  <si>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</si>
  <si>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</si>
  <si>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</si>
  <si>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</si>
  <si>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</si>
  <si>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</si>
  <si>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</si>
  <si>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</si>
  <si>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</si>
  <si>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</si>
  <si>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</si>
  <si>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</si>
  <si>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</si>
  <si>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</si>
  <si>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</si>
  <si>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</si>
  <si>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</si>
  <si>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</si>
  <si>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</si>
  <si>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</si>
  <si>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</si>
  <si>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</si>
  <si>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</si>
  <si>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</si>
  <si>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</si>
  <si>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</si>
  <si>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</si>
  <si>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</si>
  <si>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</si>
  <si>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</si>
  <si>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</si>
  <si>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</si>
  <si>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</si>
  <si>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</si>
  <si>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</si>
  <si>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</si>
  <si>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</si>
  <si>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</si>
  <si>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</si>
  <si>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</si>
  <si>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</si>
  <si>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</si>
  <si>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</si>
  <si>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</si>
  <si>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</si>
  <si>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</si>
  <si>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</si>
  <si>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</si>
  <si>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</si>
  <si>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</si>
  <si>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</si>
  <si>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</si>
  <si>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</si>
  <si>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</si>
  <si>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</si>
  <si>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</si>
  <si>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</si>
  <si>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</si>
  <si>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</si>
  <si>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</si>
  <si>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</si>
  <si>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</si>
  <si>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</si>
  <si>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</si>
  <si>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</si>
  <si>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</si>
  <si>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</si>
  <si>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</si>
  <si>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</si>
  <si>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</si>
  <si>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</si>
  <si>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</si>
  <si>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</si>
  <si>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</si>
  <si>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</si>
  <si>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</si>
  <si>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</si>
  <si>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</si>
  <si>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</si>
  <si>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</si>
  <si>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</si>
  <si>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</si>
  <si>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</si>
  <si>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</si>
  <si>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</si>
  <si>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</si>
  <si>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</si>
  <si>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</si>
  <si>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</si>
  <si>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</si>
  <si>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</si>
  <si>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</si>
  <si>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</si>
  <si>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</si>
  <si>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</si>
  <si>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</si>
  <si>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</si>
  <si>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</si>
  <si>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</si>
  <si>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</si>
  <si>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</si>
  <si>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</si>
  <si>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</si>
  <si>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</si>
  <si>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</si>
  <si>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</si>
  <si>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</si>
  <si>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</si>
  <si>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</si>
  <si>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</si>
  <si>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</si>
  <si>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</si>
  <si>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</si>
  <si>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</si>
  <si>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</si>
  <si>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</si>
  <si>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</si>
  <si>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</si>
  <si>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</si>
  <si>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</si>
  <si>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</si>
  <si>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</si>
  <si>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</si>
  <si>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</si>
  <si>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</si>
  <si>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</si>
  <si>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</si>
  <si>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</si>
  <si>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</si>
  <si>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</si>
  <si>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</si>
  <si>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</si>
  <si>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</si>
  <si>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</si>
  <si>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</si>
  <si>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</si>
  <si>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</si>
  <si>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</si>
  <si>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</si>
  <si>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</si>
  <si>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</si>
  <si>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</si>
  <si>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</si>
  <si>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</si>
  <si>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</si>
  <si>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</si>
  <si>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</si>
  <si>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</si>
  <si>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</si>
  <si>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</si>
  <si>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</si>
  <si>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</si>
  <si>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</si>
  <si>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</si>
  <si>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</si>
  <si>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</si>
  <si>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</si>
  <si>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</si>
  <si>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</si>
  <si>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</si>
  <si>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</si>
  <si>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</si>
  <si>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</si>
  <si>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</si>
  <si>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</si>
  <si>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</si>
  <si>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</si>
  <si>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</si>
  <si>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</si>
  <si>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</si>
  <si>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</si>
  <si>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</si>
  <si>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</si>
  <si>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</si>
  <si>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</si>
  <si>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</si>
  <si>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</si>
  <si>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</si>
  <si>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</si>
  <si>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</si>
  <si>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</si>
  <si>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</si>
  <si>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</si>
  <si>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</si>
  <si>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</si>
  <si>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</si>
  <si>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</si>
  <si>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</si>
  <si>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</si>
  <si>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</si>
  <si>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</si>
  <si>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</si>
  <si>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</si>
  <si>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</si>
  <si>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</si>
  <si>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</si>
  <si>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</si>
  <si>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</si>
  <si>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</si>
  <si>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</si>
  <si>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</si>
  <si>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</si>
  <si>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</si>
  <si>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</si>
  <si>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</si>
  <si>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</si>
  <si>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</si>
  <si>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</si>
  <si>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</si>
  <si>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</si>
  <si>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</si>
  <si>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</si>
  <si>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</si>
  <si>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</si>
  <si>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</si>
  <si>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</si>
  <si>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</si>
  <si>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</si>
  <si>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</si>
  <si>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</si>
  <si>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</si>
  <si>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</si>
  <si>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</si>
  <si>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</si>
  <si>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</si>
  <si>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</si>
  <si>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</si>
  <si>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</si>
  <si>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</si>
  <si>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</si>
  <si>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</si>
  <si>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</si>
  <si>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</si>
  <si>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</si>
  <si>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</si>
  <si>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</si>
  <si>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</si>
  <si>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</si>
  <si>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</si>
  <si>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</si>
  <si>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</si>
  <si>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</si>
  <si>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</si>
  <si>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</si>
  <si>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</si>
  <si>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</si>
  <si>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</si>
  <si>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</si>
  <si>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</si>
  <si>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</si>
  <si>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</si>
  <si>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</si>
  <si>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</si>
  <si>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</si>
  <si>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</si>
  <si>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</si>
  <si>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</si>
  <si>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</si>
  <si>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</si>
  <si>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</si>
  <si>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</si>
  <si>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</si>
  <si>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</si>
  <si>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</si>
  <si>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</si>
  <si>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</si>
  <si>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</si>
  <si>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</si>
  <si>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</si>
  <si>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</si>
  <si>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</si>
  <si>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</si>
  <si>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</si>
  <si>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</si>
  <si>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</si>
  <si>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</si>
  <si>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</si>
  <si>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</si>
  <si>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</si>
  <si>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</si>
  <si>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</si>
  <si>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</si>
  <si>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</si>
  <si>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</si>
  <si>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</si>
  <si>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</si>
  <si>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</si>
  <si>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</si>
  <si>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</si>
  <si>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</si>
  <si>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</si>
  <si>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</si>
  <si>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</si>
  <si>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</si>
  <si>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</si>
  <si>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</si>
  <si>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</si>
  <si>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</si>
  <si>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</si>
  <si>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</si>
  <si>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</si>
  <si>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</si>
  <si>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</si>
  <si>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</si>
  <si>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</si>
  <si>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</si>
  <si>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</si>
  <si>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</si>
  <si>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</si>
  <si>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</si>
  <si>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</si>
  <si>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</si>
  <si>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</si>
  <si>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</si>
  <si>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</si>
  <si>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</si>
  <si>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</si>
  <si>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</si>
  <si>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</si>
  <si>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</si>
  <si>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</si>
  <si>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</si>
  <si>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</si>
  <si>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</si>
  <si>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</si>
  <si>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</si>
  <si>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</si>
  <si>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</si>
  <si>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</si>
  <si>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</si>
  <si>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</si>
  <si>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</si>
  <si>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</si>
  <si>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</si>
  <si>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</si>
  <si>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</si>
  <si>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</si>
  <si>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</si>
  <si>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</si>
  <si>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</si>
  <si>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</si>
  <si>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</si>
  <si>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</si>
  <si>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</si>
  <si>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</si>
  <si>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</si>
  <si>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</si>
  <si>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</si>
  <si>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</si>
  <si>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</si>
  <si>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</si>
  <si>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</si>
  <si>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</si>
  <si>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</si>
  <si>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</si>
  <si>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</si>
  <si>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</si>
  <si>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</si>
  <si>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</si>
  <si>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</si>
  <si>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</si>
  <si>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</si>
  <si>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</si>
  <si>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</si>
  <si>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</si>
  <si>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</si>
  <si>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</si>
  <si>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</si>
  <si>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</si>
  <si>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</si>
  <si>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</si>
  <si>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</si>
  <si>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</si>
  <si>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</si>
  <si>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</si>
  <si>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</si>
  <si>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</si>
  <si>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</si>
  <si>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</si>
  <si>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</si>
  <si>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</si>
  <si>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</si>
  <si>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</si>
  <si>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</si>
  <si>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</si>
  <si>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</si>
  <si>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</si>
  <si>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</si>
  <si>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</si>
  <si>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</si>
  <si>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</si>
  <si>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</si>
  <si>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</si>
  <si>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</si>
  <si>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</si>
  <si>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</si>
  <si>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</si>
  <si>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</si>
  <si>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</si>
  <si>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</si>
  <si>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</si>
  <si>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</si>
  <si>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</si>
  <si>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</si>
  <si>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</si>
  <si>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</si>
  <si>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</si>
  <si>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</si>
  <si>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</si>
  <si>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</si>
  <si>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</si>
  <si>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</si>
  <si>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</si>
  <si>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</si>
  <si>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</si>
  <si>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</si>
  <si>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</si>
  <si>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</si>
  <si>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</si>
  <si>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</si>
  <si>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</si>
  <si>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</si>
  <si>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</si>
  <si>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</si>
  <si>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</si>
  <si>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</si>
  <si>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</si>
  <si>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</si>
  <si>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</si>
  <si>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</si>
  <si>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</si>
  <si>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</si>
  <si>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</si>
  <si>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</si>
  <si>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</si>
  <si>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</si>
  <si>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</si>
  <si>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</si>
  <si>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</si>
  <si>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</si>
  <si>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</si>
  <si>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</si>
  <si>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</si>
  <si>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</si>
  <si>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</si>
  <si>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</si>
  <si>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</si>
  <si>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</si>
  <si>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</si>
  <si>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</si>
  <si>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</si>
  <si>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</si>
  <si>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</si>
  <si>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</si>
  <si>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</si>
  <si>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</si>
  <si>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</si>
  <si>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</si>
  <si>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</si>
  <si>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</si>
  <si>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</si>
  <si>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</si>
  <si>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</si>
  <si>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</si>
  <si>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</si>
  <si>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</si>
  <si>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</si>
  <si>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</si>
  <si>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</si>
  <si>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</si>
  <si>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</si>
  <si>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</si>
  <si>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</si>
  <si>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</si>
  <si>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</si>
  <si>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</si>
  <si>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</si>
  <si>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</si>
  <si>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</si>
  <si>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</si>
  <si>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</si>
  <si>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</si>
  <si>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</si>
  <si>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</si>
  <si>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</si>
  <si>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</si>
  <si>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</si>
  <si>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</si>
  <si>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</si>
  <si>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</si>
  <si>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</si>
  <si>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</si>
  <si>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</si>
  <si>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</si>
  <si>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</si>
  <si>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</si>
  <si>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</si>
  <si>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</si>
  <si>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</si>
  <si>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</si>
  <si>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</si>
  <si>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</si>
  <si>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</si>
  <si>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</si>
  <si>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</si>
  <si>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</si>
  <si>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</si>
  <si>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</si>
  <si>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</si>
  <si>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</si>
  <si>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</si>
  <si>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</si>
  <si>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</si>
  <si>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</si>
  <si>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</si>
  <si>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</si>
  <si>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</si>
  <si>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</si>
  <si>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</si>
  <si>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</si>
  <si>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</si>
  <si>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</si>
  <si>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</si>
  <si>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</si>
  <si>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</si>
  <si>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</si>
  <si>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</si>
  <si>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</si>
  <si>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</si>
  <si>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</si>
  <si>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</si>
  <si>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</si>
  <si>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</si>
  <si>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</si>
  <si>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</si>
  <si>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</si>
  <si>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</si>
  <si>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</si>
  <si>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</si>
  <si>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</si>
  <si>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</si>
  <si>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</si>
  <si>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</si>
  <si>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</si>
  <si>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</si>
  <si>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</si>
  <si>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</si>
  <si>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</si>
  <si>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</si>
  <si>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</si>
  <si>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</si>
  <si>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</si>
  <si>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</si>
  <si>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</si>
  <si>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</si>
  <si>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</si>
  <si>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</si>
  <si>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</si>
  <si>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</si>
  <si>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</si>
  <si>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</si>
  <si>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</si>
  <si>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</si>
  <si>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</si>
  <si>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</si>
  <si>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</si>
  <si>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</si>
  <si>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</si>
  <si>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</si>
  <si>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</si>
  <si>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</si>
  <si>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</si>
  <si>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</si>
  <si>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</si>
  <si>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</si>
  <si>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</si>
  <si>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</si>
  <si>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</si>
  <si>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</si>
  <si>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</si>
  <si>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</si>
  <si>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</si>
  <si>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</si>
  <si>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</si>
  <si>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</si>
  <si>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</si>
  <si>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</si>
  <si>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</si>
  <si>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</si>
  <si>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</si>
  <si>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</si>
  <si>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</si>
  <si>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</si>
  <si>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</si>
  <si>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</si>
  <si>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</si>
  <si>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</si>
  <si>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</si>
  <si>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</si>
  <si>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</si>
  <si>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</si>
  <si>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</si>
  <si>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</si>
  <si>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</si>
  <si>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</si>
  <si>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</si>
  <si>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</si>
  <si>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</si>
  <si>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</si>
  <si>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</si>
  <si>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</si>
  <si>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</si>
  <si>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</si>
  <si>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</si>
  <si>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</si>
  <si>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</si>
  <si>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</si>
  <si>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</si>
  <si>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</si>
  <si>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</si>
  <si>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</si>
  <si>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</si>
  <si>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</si>
  <si>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</si>
  <si>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</si>
  <si>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</si>
  <si>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</si>
  <si>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</si>
  <si>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</si>
  <si>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</si>
  <si>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</si>
  <si>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</si>
  <si>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</si>
  <si>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</si>
  <si>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</si>
  <si>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</si>
  <si>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</si>
  <si>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</si>
  <si>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</si>
  <si>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</si>
  <si>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</si>
  <si>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</si>
  <si>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</si>
  <si>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</si>
  <si>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</si>
  <si>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</si>
  <si>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</si>
  <si>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</si>
  <si>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</si>
  <si>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</si>
  <si>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</si>
  <si>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</si>
  <si>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</si>
  <si>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</si>
  <si>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</si>
  <si>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</si>
  <si>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</si>
  <si>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</si>
  <si>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</si>
  <si>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</si>
  <si>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</si>
  <si>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</si>
  <si>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</si>
  <si>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</si>
  <si>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</si>
  <si>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</si>
  <si>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</si>
  <si>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</si>
  <si>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</si>
  <si>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</si>
  <si>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</si>
  <si>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</si>
  <si>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</si>
  <si>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</si>
  <si>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</si>
  <si>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</si>
  <si>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</si>
  <si>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</si>
  <si>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</si>
  <si>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</si>
  <si>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</si>
  <si>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</si>
  <si>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</si>
  <si>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</si>
  <si>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</si>
  <si>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</si>
  <si>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</si>
  <si>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</si>
  <si>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</si>
  <si>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</si>
  <si>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</si>
  <si>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</si>
  <si>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</si>
  <si>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</si>
  <si>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</si>
  <si>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</si>
  <si>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</si>
  <si>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</si>
  <si>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</si>
  <si>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</si>
  <si>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</si>
  <si>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</si>
  <si>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</si>
  <si>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</si>
  <si>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</si>
  <si>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</si>
  <si>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</si>
  <si>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</si>
  <si>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</si>
  <si>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</si>
  <si>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</si>
  <si>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</si>
  <si>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</si>
  <si>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</si>
  <si>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</si>
  <si>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</si>
  <si>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</si>
  <si>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</si>
  <si>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</si>
  <si>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</si>
  <si>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</si>
  <si>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</si>
  <si>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</si>
  <si>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</si>
  <si>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</si>
  <si>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</si>
  <si>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</si>
  <si>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</si>
  <si>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</si>
  <si>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</si>
  <si>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</si>
  <si>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</si>
  <si>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</si>
  <si>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</si>
  <si>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</si>
  <si>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</si>
  <si>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</si>
  <si>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</si>
  <si>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</si>
  <si>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</si>
  <si>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</si>
  <si>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</si>
  <si>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</si>
  <si>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</si>
  <si>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</si>
  <si>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</si>
  <si>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</si>
  <si>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</si>
  <si>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</si>
  <si>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</si>
  <si>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</si>
  <si>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</si>
  <si>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</si>
  <si>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</si>
  <si>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</si>
  <si>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</si>
  <si>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</si>
  <si>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</si>
  <si>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</si>
  <si>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</si>
  <si>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</si>
  <si>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</si>
  <si>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</si>
  <si>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</si>
  <si>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</si>
  <si>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</si>
  <si>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</si>
  <si>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</si>
  <si>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</si>
  <si>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</si>
  <si>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</si>
  <si>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</si>
  <si>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</si>
  <si>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</si>
  <si>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</si>
  <si>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</si>
  <si>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</si>
  <si>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</si>
  <si>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</si>
  <si>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</si>
  <si>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</si>
  <si>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</si>
  <si>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</si>
  <si>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</si>
  <si>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</si>
  <si>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</si>
  <si>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</si>
  <si>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</si>
  <si>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</si>
  <si>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</si>
  <si>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</si>
  <si>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</si>
  <si>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</si>
  <si>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</si>
  <si>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</si>
  <si>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</si>
  <si>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</si>
  <si>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</si>
  <si>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</si>
  <si>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</si>
  <si>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</si>
  <si>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</si>
  <si>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</si>
  <si>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</si>
  <si>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</si>
  <si>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</si>
  <si>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</si>
  <si>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</si>
  <si>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</si>
  <si>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</si>
  <si>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</si>
  <si>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</si>
  <si>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</si>
  <si>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</si>
  <si>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</si>
  <si>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</si>
  <si>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</si>
  <si>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</si>
  <si>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</si>
  <si>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</si>
  <si>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</si>
  <si>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</si>
  <si>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</si>
  <si>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</si>
  <si>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</si>
  <si>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</si>
  <si>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</si>
  <si>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</si>
  <si>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</si>
  <si>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</si>
  <si>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</si>
  <si>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</si>
  <si>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</si>
  <si>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</si>
  <si>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</si>
  <si>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</si>
  <si>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</si>
  <si>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</si>
  <si>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</si>
  <si>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</si>
  <si>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</si>
  <si>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</si>
  <si>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</si>
  <si>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</si>
  <si>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</si>
  <si>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</si>
  <si>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</si>
  <si>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</si>
  <si>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</si>
  <si>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</si>
  <si>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</si>
  <si>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</si>
  <si>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</si>
  <si>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</si>
  <si>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</si>
  <si>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</si>
  <si>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</si>
  <si>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</si>
  <si>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</si>
  <si>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</si>
  <si>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</si>
  <si>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</si>
  <si>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</si>
  <si>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</si>
  <si>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</si>
  <si>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</si>
  <si>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</si>
  <si>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</si>
  <si>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</si>
  <si>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</si>
  <si>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</si>
  <si>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</si>
  <si>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</si>
  <si>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</si>
  <si>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</si>
  <si>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</si>
  <si>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</si>
  <si>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</si>
  <si>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</si>
  <si>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</si>
  <si>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</si>
  <si>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</si>
  <si>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</si>
  <si>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</si>
  <si>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</si>
  <si>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</si>
  <si>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</si>
  <si>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</si>
  <si>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</si>
  <si>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</si>
  <si>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</si>
  <si>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</si>
  <si>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</si>
  <si>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</si>
  <si>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</si>
  <si>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</si>
  <si>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</si>
  <si>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</si>
  <si>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</si>
  <si>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</si>
  <si>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</si>
  <si>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</si>
  <si>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</si>
  <si>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</si>
  <si>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</si>
  <si>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</si>
  <si>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</si>
  <si>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</si>
  <si>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</si>
  <si>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</si>
  <si>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</si>
  <si>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</si>
  <si>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</si>
  <si>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</si>
  <si>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</si>
  <si>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</si>
  <si>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</si>
  <si>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</si>
  <si>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</si>
  <si>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</si>
  <si>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</si>
  <si>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</si>
  <si>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</si>
  <si>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</si>
  <si>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</si>
  <si>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</si>
  <si>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</si>
  <si>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</si>
  <si>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</si>
  <si>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</si>
  <si>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</si>
  <si>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</si>
  <si>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</si>
  <si>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</si>
  <si>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</si>
  <si>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</si>
  <si>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</si>
  <si>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</si>
  <si>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</si>
  <si>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</si>
  <si>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</si>
  <si>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</si>
  <si>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</si>
  <si>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</si>
  <si>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</si>
  <si>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</si>
  <si>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</si>
  <si>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</si>
  <si>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</si>
  <si>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</si>
  <si>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</si>
  <si>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</si>
  <si>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</si>
  <si>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</si>
  <si>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</si>
  <si>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</si>
  <si>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</si>
  <si>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</si>
  <si>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</si>
  <si>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</si>
  <si>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</si>
  <si>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</si>
  <si>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</si>
  <si>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</si>
  <si>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</si>
  <si>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</si>
  <si>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</si>
  <si>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</si>
  <si>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</si>
  <si>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</si>
  <si>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</si>
  <si>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</si>
  <si>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</si>
  <si>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</si>
  <si>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</si>
  <si>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</si>
  <si>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</si>
  <si>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</si>
  <si>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</si>
  <si>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</si>
  <si>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</si>
  <si>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</si>
  <si>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</si>
  <si>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</si>
  <si>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</si>
  <si>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</si>
  <si>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</si>
  <si>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</si>
  <si>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</si>
  <si>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</si>
  <si>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</si>
  <si>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</si>
  <si>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</si>
  <si>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</si>
  <si>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</si>
  <si>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</si>
  <si>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</si>
  <si>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</si>
  <si>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</si>
  <si>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</si>
  <si>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</si>
  <si>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</si>
  <si>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</si>
  <si>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</si>
  <si>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</si>
  <si>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</si>
  <si>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</si>
  <si>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</si>
  <si>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</si>
  <si>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</si>
  <si>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</si>
  <si>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</si>
  <si>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</si>
  <si>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</si>
  <si>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</si>
  <si>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</si>
  <si>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</si>
  <si>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</si>
  <si>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</si>
  <si>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</si>
  <si>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</si>
  <si>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</si>
  <si>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</si>
  <si>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</si>
  <si>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</si>
  <si>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</si>
  <si>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</si>
  <si>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</si>
  <si>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</si>
  <si>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</si>
  <si>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</si>
  <si>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</si>
  <si>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</si>
  <si>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</si>
  <si>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</si>
  <si>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</si>
  <si>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</si>
  <si>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</si>
  <si>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</si>
  <si>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</si>
  <si>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</si>
  <si>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</si>
  <si>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</si>
  <si>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</si>
  <si>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</si>
  <si>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</si>
  <si>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</si>
  <si>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</si>
  <si>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</si>
  <si>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</si>
  <si>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</si>
  <si>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</si>
  <si>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</si>
  <si>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</si>
  <si>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</si>
  <si>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</si>
  <si>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</si>
  <si>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</si>
  <si>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</si>
  <si>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</si>
  <si>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</si>
  <si>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</si>
  <si>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</si>
  <si>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</si>
  <si>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</si>
  <si>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</si>
  <si>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</si>
  <si>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</si>
  <si>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</si>
  <si>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</si>
  <si>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</si>
  <si>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</si>
  <si>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</si>
  <si>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</si>
  <si>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</si>
  <si>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</si>
  <si>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</si>
  <si>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</si>
  <si>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</si>
  <si>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</si>
  <si>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</si>
  <si>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</si>
  <si>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</si>
  <si>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</si>
  <si>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</si>
  <si>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</si>
  <si>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</si>
  <si>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</si>
  <si>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</si>
  <si>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</si>
  <si>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</si>
  <si>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</si>
  <si>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</si>
  <si>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</si>
  <si>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</si>
  <si>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</si>
  <si>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</si>
  <si>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</si>
  <si>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</si>
  <si>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</si>
  <si>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</si>
  <si>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</si>
  <si>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</si>
  <si>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</si>
  <si>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</si>
  <si>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</si>
  <si>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</si>
  <si>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</si>
  <si>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</si>
  <si>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</si>
  <si>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</si>
  <si>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</si>
  <si>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</si>
  <si>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</si>
  <si>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</si>
  <si>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</si>
  <si>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</si>
  <si>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</si>
  <si>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</si>
  <si>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</si>
  <si>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</si>
  <si>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</si>
  <si>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</si>
  <si>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</si>
  <si>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</si>
  <si>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</si>
  <si>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</si>
  <si>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</si>
  <si>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</si>
  <si>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</si>
  <si>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</si>
  <si>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</si>
  <si>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</si>
  <si>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</si>
  <si>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</si>
  <si>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</si>
  <si>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</si>
  <si>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</si>
  <si>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</si>
  <si>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</si>
  <si>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</si>
  <si>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</si>
  <si>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</si>
  <si>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</si>
  <si>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</si>
  <si>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</si>
  <si>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</si>
  <si>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</si>
  <si>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</si>
  <si>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</si>
  <si>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</si>
  <si>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</si>
  <si>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</si>
  <si>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</si>
  <si>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</si>
  <si>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</si>
  <si>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</si>
  <si>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</si>
  <si>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</si>
  <si>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</si>
  <si>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</si>
  <si>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</si>
  <si>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</si>
  <si>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</si>
  <si>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</si>
  <si>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</si>
  <si>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</si>
  <si>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</si>
  <si>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</si>
  <si>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</si>
  <si>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</si>
  <si>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</si>
  <si>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</si>
  <si>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</si>
  <si>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</si>
  <si>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</si>
  <si>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</si>
  <si>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</si>
  <si>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</si>
  <si>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</si>
  <si>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</si>
  <si>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</si>
  <si>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</si>
  <si>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</si>
  <si>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</si>
  <si>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</si>
  <si>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</si>
  <si>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</si>
  <si>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</si>
  <si>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</si>
  <si>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</si>
  <si>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</si>
  <si>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</si>
  <si>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</si>
  <si>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</si>
  <si>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</si>
  <si>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</si>
  <si>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</si>
  <si>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</si>
  <si>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</si>
  <si>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</si>
  <si>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</si>
  <si>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</si>
  <si>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</si>
  <si>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</si>
  <si>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</si>
  <si>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</si>
  <si>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</si>
  <si>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</si>
  <si>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</si>
  <si>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</si>
  <si>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</si>
  <si>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</si>
  <si>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</si>
  <si>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</si>
  <si>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</si>
  <si>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</si>
  <si>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</si>
  <si>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</si>
  <si>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</si>
  <si>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</si>
  <si>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</si>
  <si>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</si>
  <si>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</si>
  <si>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</si>
  <si>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</si>
  <si>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</si>
  <si>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</si>
  <si>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</si>
  <si>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</si>
  <si>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</si>
  <si>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</si>
  <si>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</si>
  <si>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</si>
  <si>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</si>
  <si>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</si>
  <si>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</si>
  <si>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</si>
  <si>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</si>
  <si>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</si>
  <si>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</si>
  <si>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</si>
  <si>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</si>
  <si>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</si>
  <si>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</si>
  <si>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</si>
  <si>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</si>
  <si>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</si>
  <si>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</si>
  <si>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</si>
  <si>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</si>
  <si>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</si>
  <si>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</si>
  <si>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</si>
  <si>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</si>
  <si>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</si>
  <si>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</si>
  <si>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</si>
  <si>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</si>
  <si>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</si>
  <si>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</si>
  <si>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PCM-20251003-00000102</t>
  </si>
  <si>
    <t>ETA 60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</si>
  <si>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</si>
  <si>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</si>
  <si>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</si>
  <si>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</si>
  <si>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</si>
  <si>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</si>
  <si>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</si>
  <si>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</si>
  <si>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</si>
  <si>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 xml:space="preserve">No connection to unit/site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</si>
  <si>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</si>
  <si>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</si>
  <si>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</si>
  <si>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</si>
  <si>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</si>
  <si>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</si>
  <si>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</si>
  <si>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</si>
  <si>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</si>
  <si>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PCM-20251003-00000132</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</si>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</sst>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3" totalsRowShown="0" headerRowDxfId="15" dataDxfId="14" headerRowBorderDxfId="12" tableBorderDxfId="13">
  <autoFilter ref="A1:L3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270.14987268518598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45933.098298611112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45933.098298611112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45933.098298611112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45933.098298611112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45933.098298611112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45933.098298611112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45933.098298611112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45933.098298611112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45933.098298611112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45933.098298611112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45933.098298611112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45933.098298611112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45933.098298611112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45933.098298611112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45933.098298611112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45933.098298611112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45933.098298611112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45933.098298611112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45933.098298611112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45933.098298611112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45933.098298611112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45933.098298611112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45933.098298611112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45933.098298611112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45933.098298611112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45933.098298611112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45933.098298611112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45933.098298611112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45933.098298611112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45933.098298611112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45933.098298611112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45933.098298611112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45933.098298611112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45933.098298611112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45933.098298611112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45933.098298611112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45933.098298611112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45933.098298611112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45933.098298611112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45933.098298611112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45933.098298611112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45933.098298611112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45933.098298611112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45933.098298611112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45933.098298611112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45933.098298611112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45933.098298611112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45933.098298611112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45933.098298611112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45933.098298611112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45933.098298611112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45933.098298611112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45933.098298611112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45933.098298611112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45933.098298611112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45933.098298611112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45933.098298611112</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EA8DE0B6-157A-43D9-984E-A32DEA8F1F49}"/>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241.44651620370132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126.37121527778072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108.09846064815065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0.23349537036847323</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4.8414351855171844E-2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29271</v>
      </c>
      <c r="E8" s="131" t="s">
        <v>38964</v>
      </c>
      <c r="F8" s="132">
        <v>45933.064062500001</v>
      </c>
      <c r="G8" s="133">
        <f ca="1">IFERROR(NOW()-F8,"-")</f>
        <v>3.4236111110658385E-2</v>
      </c>
      <c r="H8" s="132">
        <v>45933.05804398148</v>
      </c>
      <c r="I8" s="18" t="str">
        <f>IFERROR(VLOOKUP(D8,DB!A:F,6,0),"")</f>
        <v>Power Cube CR</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45933.098298611112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45933.098298611112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45933.098298611112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45933.098298611112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45933.098298611112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45933.098298611112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45933.098298611112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45933.098298611112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45933.098298611112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45933.098298611112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45933.098298611112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45933.098298611112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45933.098298611112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45933.098298611112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45933.098298611112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45933.098298611112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45933.098298611112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45933.098298611112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45933.098298611112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45933.098298611112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45933.098298611112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45933.098298611112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45933.098298611112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45933.098298611112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45933.098298611112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45933.098298611112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45933.098298611112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45933.098298611112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45933.098298611112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45933.098298611112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45933.098298611112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45933.098298611112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45933.098298611112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45933.098298611112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45933.098298611112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45933.098298611112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45933.098298611112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45933.098298611112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45933.098298611112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45933.098298611112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45933.098298611112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45933.098298611112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45933.098298611112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45933.098298611112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45933.098298611112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45933.098298611112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45933.098298611112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45933.098298611112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45933.098298611112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45933.098298611112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45933.098298611112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45933.098298611112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45933.098298611112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45933.098298611112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45933.098298611112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45933.098298611112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45933.098298611112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45933.098298611112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45933.098298611112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45933.098298611112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45933.098298611112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45933.098298611112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45933.098298611112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45933.098298611112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45933.098298611112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45933.098298611112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45933.098298611112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45933.098298611112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45933.098298611112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45933.098298611112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45933.098298611112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45933.098298611112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45933.098298611112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45933.098298611112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45933.098298611112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45933.098298611112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45933.098298611112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45933.098298611112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45933.098298611112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45933.098298611112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45933.098298611112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45933.098298611112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45933.098298611112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45933.098298611112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45933.098298611112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45933.098298611112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45933.098298611112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45933.098298611112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45933.098298611112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45933.098298611112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45933.098298611112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45933.098298611112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45933.098298611112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45933.098298611112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45933.098298611112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45933.098298611112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45933.098298611112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45933.098298611112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45933.098298611112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45933.098298611112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45933.098298611112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45933.098298611112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45933.098298611112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45933.098298611112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45933.098298611112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45933.098298611112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45933.098298611112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45933.098298611112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45933.098298611112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45933.098298611112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45933.098298611112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45933.098298611112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45933.098298611112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45933.098298611112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45933.098298611112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45933.098298611112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45933.098298611112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45933.098298611112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45933.098298611112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45933.098298611112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45933.098298611112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45933.098298611112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45933.098298611112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45933.098298611112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45933.098298611112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45933.098298611112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45933.098298611112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45933.098298611112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45933.098298611112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45933.098298611112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45933.098298611112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45933.098298611112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45933.098298611112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45933.098298611112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45933.098298611112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45933.098298611112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45933.098298611112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45933.098298611112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45933.098298611112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45933.098298611112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45933.098298611112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45933.098298611112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45933.098298611112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45933.098298611112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45933.098298611112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45933.098298611112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45933.098298611112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45933.098298611112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45933.098298611112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45933.098298611112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45933.098298611112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45933.098298611112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45933.098298611112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45933.098298611112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45933.098298611112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45933.098298611112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45933.098298611112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45933.098298611112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45933.098298611112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45933.098298611112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45933.098298611112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45933.098298611112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45933.098298611112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45933.098298611112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45933.098298611112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45933.098298611112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45933.098298611112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45933.098298611112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45933.098298611112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45933.098298611112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45933.098298611112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45933.098298611112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45933.098298611112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45933.098298611112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45933.098298611112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45933.098298611112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45933.098298611112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45933.098298611112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45933.098298611112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45933.098298611112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45933.098298611112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45933.098298611112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45933.098298611112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45933.098298611112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45933.098298611112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45933.098298611112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45933.098298611112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45933.098298611112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45933.098298611112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45933.098298611112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45933.098298611112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45933.098298611112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45933.098298611112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45933.098298611112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45933.098298611112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45933.098298611112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45933.098298611112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45933.098298611112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45933.098298611112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45933.098298611112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45933.098298611112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45933.098298611112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45933.098298611112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45933.098298611112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45933.098298611112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45933.098298611112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45933.098298611112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45933.098298611112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45933.098298611112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45933.098298611112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45933.098298611112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45933.098298611112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45933.098298611112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45933.098298611112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45933.098298611112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45933.098298611112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45933.098298611112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45933.098298611112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45933.098298611112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45933.098298611112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45933.098298611112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45933.098298611112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45933.098298611112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45933.098298611112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45933.098298611112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45933.098298611112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45933.098298611112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45933.098298611112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45933.098298611112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45933.098298611112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45933.098298611112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45933.098298611112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45933.098298611112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45933.098298611112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45933.098298611112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45933.098298611112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45933.098298611112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45933.098298611112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45933.098298611112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45933.098298611112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45933.098298611112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45933.098298611112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45933.098298611112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45933.098298611112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45933.098298611112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45933.098298611112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45933.098298611112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45933.098298611112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45933.098298611112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45933.098298611112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45933.098298611112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45933.098298611112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45933.098298611112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45933.098298611112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45933.098298611112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45933.098298611112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45933.098298611112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45933.098298611112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45933.098298611112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45933.098298611112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45933.098298611112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45933.098298611112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45933.098298611112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45933.098298611112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45933.098298611112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45933.098298611112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45933.098298611112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45933.098298611112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45933.098298611112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45933.098298611112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45933.098298611112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45933.098298611112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45933.098298611112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45933.098298611112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45933.098298611112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45933.098298611112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45933.098298611112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45933.098298611112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45933.098298611112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45933.098298611112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45933.098298611112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45933.098298611112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45933.098298611112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45933.098298611112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45933.098298611112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45933.098298611112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45933.098298611112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45933.098298611112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45933.098298611112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45933.098298611112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45933.098298611112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45933.098298611112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45933.098298611112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45933.098298611112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45933.098298611112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45933.098298611112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45933.098298611112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45933.098298611112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45933.098298611112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45933.098298611112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45933.098298611112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45933.098298611112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45933.098298611112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45933.098298611112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45933.098298611112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45933.098298611112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45933.098298611112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45933.098298611112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45933.098298611112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45933.098298611112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45933.098298611112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45933.098298611112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45933.098298611112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45933.098298611112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45933.098298611112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45933.098298611112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45933.098298611112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45933.098298611112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45933.098298611112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45933.098298611112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45933.098298611112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45933.098298611112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45933.098298611112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45933.098298611112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45933.098298611112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45933.098298611112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45933.098298611112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45933.098298611112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45933.098298611112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45933.098298611112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45933.098298611112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45933.098298611112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45933.098298611112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45933.098298611112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45933.098298611112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45933.098298611112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45933.098298611112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45933.098298611112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45933.098298611112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45933.098298611112</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45933.098298611112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45933.098298611112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45933.098298611112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45933.098298611112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45933.098298611112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45933.098298611112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45933.098298611112</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45933.098298611112</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45933.098298611112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45933.098298611112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45933.098298611112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45933.098298611112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45933.098298611112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45933.098298611112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45933.098298611112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45933.098298611112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45933.098298611112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45933.098298611112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45933.098298611112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45933.098298611112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45933.098298611112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45933.098298611112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45933.098298611112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45933.098298611112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45933.098298611112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45933.098298611112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45933.098298611112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45933.098298611112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45933.098298611112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45933.098298611112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45933.098298611112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45933.098298611112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45933.098298611112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45933.098298611112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45933.098298611112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45933.098298611112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45933.098298611112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45933.098298611112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45933.098298611112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45933.098298611112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45933.098298611112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45933.098298611112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45933.098298611112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45933.098298611112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45933.098298611112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45933.098298611112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45933.098298611112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45933.098298611112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45933.098298611112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45933.098298611112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45933.098298611112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45933.098298611112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45933.098298611112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45933.098298611112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45933.098298611112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45933.098298611112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45933.098298611112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45933.098298611112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45933.098298611112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45933.098298611112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45933.098298611112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45933.098298611112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45933.098298611112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45933.098298611112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45933.098298611112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45933.098298611112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45933.098298611112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45933.098298611112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45933.098298611112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45933.098298611112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45933.098298611112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45933.098298611112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45933.098298611112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45933.098298611112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45933.098298611112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45933.098298611112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45933.098298611112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45933.098298611112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45933.098298611112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45933.098298611112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45933.098298611112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45933.098298611112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45933.098298611112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45933.098298611112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45933.098298611112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45933.098298611112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45933.098298611112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45933.098298611112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45933.098298611112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45933.098298611112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45933.098298611112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45933.098298611112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45933.098298611112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45933.098298611112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45933.098298611112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45933.098298611112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45933.098298611112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45933.098298611112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45933.098298611112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45933.098298611112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45933.098298611112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45933.098298611112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45933.098298611112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45933.098298611112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45933.098298611112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45933.098298611112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45933.098298611112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45933.098298611112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45933.098298611112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45933.098298611112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45933.098298611112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45933.098298611112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45933.098298611112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45933.098298611112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45933.098298611112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45933.098298611112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45933.098298611112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45933.098298611112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45933.098298611112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45933.098298611112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45933.098298611112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45933.098298611112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45933.098298611112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45933.098298611112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45933.098298611112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45933.098298611112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45933.098298611112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45933.098298611112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45933.098298611112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45933.098298611112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45933.098298611112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45933.098298611112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45933.098298611112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45933.098298611112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45933.098298611112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45933.098298611112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45933.098298611112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45933.098298611112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45933.098298611112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45933.098298611112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45933.098298611112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45933.098298611112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45933.098298611112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45933.098298611112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45933.098298611112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45933.098298611112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45933.098298611112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45933.098298611112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45933.098298611112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45933.098298611112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45933.098298611112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45933.098298611112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45933.098298611112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45933.098298611112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45933.098298611112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45933.098298611112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45933.098298611112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45933.098298611112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45933.098298611112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45933.098298611112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45933.098298611112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45933.098298611112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45933.098298611112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45933.098298611112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45933.098298611112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45933.098298611112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45933.098298611112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45933.098298611112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45933.098298611112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45933.098298611112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45933.098298611112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45933.098298611112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45933.098298611112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45933.098298611112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45933.098298611112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45933.098298611112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45933.098298611112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45933.098298611112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45933.098298611112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45933.098298611112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45933.098298611112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45933.098298611112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45933.098298611112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45933.098298611112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45933.098298611112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45933.098298611112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45933.098298611112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45933.098298611112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45933.098298611112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45933.098298611112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45933.098298611112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45933.098298611112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45933.098298611112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45933.098298611112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45933.098298611112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45933.098298611112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45933.098298611112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45933.098298611112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45933.098298611112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45933.098298611112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45933.098298611112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45933.098298611112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45933.098298611112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45933.098298611112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45933.098298611112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45933.098298611112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45933.098298611112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45933.098298611112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45933.098298611112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45933.098298611112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45933.098298611112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45933.098298611112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45933.098298611112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45933.098298611112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45933.098298611112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45933.098298611112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45933.098298611112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45933.098298611112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45933.098298611112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45933.098298611112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45933.098298611112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45933.098298611112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45933.098298611112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45933.098298611112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45933.098298611112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45933.098298611112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45933.098298611112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45933.098298611112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45933.098298611112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45933.098298611112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45933.098298611112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45933.098298611112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45933.098298611112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45933.098298611112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45933.098298611112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45933.098298611112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45933.098298611112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45933.098298611112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45933.098298611112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45933.098298611112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45933.098298611112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45933.098298611112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45933.098298611112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45933.098298611112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45933.098298611112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45933.098298611112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45933.098298611112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45933.098298611112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45933.098298611112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45933.098298611112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45933.098298611112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45933.098298611112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45933.098298611112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45933.098298611112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45933.098298611112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45933.098298611112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45933.098298611112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45933.098298611112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45933.098298611112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45933.098298611112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45933.098298611112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45933.098298611112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45933.098298611112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45933.098298611112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45933.098298611112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45933.098298611112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45933.098298611112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45933.098298611112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45933.098298611112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45933.098298611112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45933.098298611112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45933.098298611112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45933.098298611112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45933.098298611112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45933.098298611112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45933.098298611112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45933.098298611112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45933.098298611112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45933.098298611112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45933.098298611112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45933.098298611112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45933.098298611112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45933.098298611112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45933.098298611112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45933.098298611112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45933.098298611112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45933.098298611112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45933.098298611112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45933.098298611112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45933.098298611112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45933.098298611112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45933.098298611112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45933.098298611112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45933.098298611112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45933.098298611112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45933.098298611112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45933.098298611112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45933.098298611112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45933.098298611112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45933.098298611112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45933.098298611112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45933.098298611112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45933.098298611112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45933.098298611112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45933.098298611112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45933.098298611112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45933.098298611112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45933.098298611112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45933.098298611112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45933.098298611112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45933.098298611112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45933.098298611112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45933.098298611112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45933.098298611112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45933.098298611112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45933.098298611112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45933.098298611112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45933.098298611112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45933.098298611112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45933.098298611112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45933.098298611112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45933.098298611112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45933.098298611112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45933.098298611112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45933.098298611112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45933.098298611112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45933.098298611112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45933.098298611112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45933.098298611112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45933.098298611112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45933.098298611112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45933.098298611112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45933.098298611112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45933.098298611112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45933.098298611112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45933.098298611112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45933.098298611112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45933.098298611112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45933.098298611112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45933.098298611112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45933.098298611112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45933.098298611112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45933.098298611112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45933.098298611112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45933.098298611112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45933.098298611112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45933.098298611112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45933.098298611112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45933.098298611112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45933.098298611112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45933.098298611112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45933.098298611112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45933.098298611112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45933.098298611112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45933.098298611112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45933.098298611112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45933.098298611112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45933.098298611112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45933.098298611112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45933.098298611112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45933.098298611112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45933.098298611112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45933.098298611112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45933.098298611112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45933.098298611112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45933.098298611112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45933.098298611112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45933.098298611112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45933.098298611112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45933.098298611112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45933.098298611112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45933.098298611112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45933.098298611112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45933.098298611112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45933.098298611112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45933.098298611112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45933.098298611112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45933.098298611112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45933.098298611112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45933.098298611112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45933.098298611112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45933.098298611112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45933.098298611112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45933.098298611112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45933.098298611112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45933.098298611112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45933.098298611112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45933.098298611112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45933.098298611112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45933.098298611112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45933.098298611112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45933.098298611112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45933.098298611112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45933.098298611112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45933.098298611112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45933.098298611112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45933.098298611112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45933.098298611112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45933.098298611112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45933.098298611112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45933.098298611112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45933.098298611112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45933.098298611112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45933.098298611112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45933.098298611112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45933.098298611112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45933.098298611112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45933.098298611112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45933.098298611112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45933.098298611112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45933.098298611112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45933.098298611112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45933.098298611112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45933.098298611112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45933.098298611112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45933.098298611112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45933.098298611112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45933.098298611112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45933.098298611112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45933.098298611112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45933.098298611112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45933.098298611112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45933.098298611112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45933.098298611112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45933.098298611112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45933.098298611112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45933.098298611112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45933.098298611112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45933.098298611112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45933.098298611112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45933.098298611112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45933.098298611112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45933.098298611112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45933.098298611112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45933.098298611112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45933.098298611112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45933.098298611112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45933.098298611112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45933.098298611112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45933.098298611112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45933.098298611112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45933.098298611112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45933.098298611112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45933.098298611112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45933.098298611112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45933.098298611112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45933.098298611112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45933.098298611112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45933.098298611112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45933.098298611112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45933.098298611112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45933.098298611112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45933.098298611112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45933.098298611112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45933.098298611112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45933.098298611112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45933.098298611112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45933.098298611112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45933.098298611112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45933.098298611112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45933.098298611112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45933.098298611112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45933.098298611112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45933.098298611112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45933.098298611112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45933.098298611112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45933.098298611112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45933.098298611112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45933.098298611112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45933.098298611112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45933.098298611112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45933.098298611112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45933.098298611112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45933.098298611112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45933.098298611112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45933.098298611112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45933.098298611112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45933.098298611112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45933.098298611112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45933.098298611112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45933.098298611112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45933.098298611112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45933.098298611112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45933.098298611112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45933.098298611112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45933.098298611112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45933.098298611112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45933.098298611112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45933.098298611112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45933.098298611112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45933.098298611112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45933.098298611112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45933.098298611112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45933.098298611112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45933.098298611112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45933.098298611112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45933.098298611112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45933.098298611112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45933.098298611112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45933.098298611112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45933.098298611112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45933.098298611112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45933.098298611112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45933.098298611112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45933.098298611112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45933.098298611112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45933.098298611112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45933.098298611112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45933.098298611112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45933.098298611112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45933.098298611112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45933.098298611112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45933.098298611112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45933.098298611112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45933.098298611112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45933.098298611112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45933.098298611112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45933.098298611112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45933.098298611112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45933.098298611112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45933.098298611112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45933.098298611112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45933.098298611112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45933.098298611112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45933.098298611112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45933.098298611112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45933.098298611112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45933.098298611112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45933.098298611112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45933.098298611112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45933.098298611112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45933.098298611112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45933.098298611112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45933.098298611112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45933.098298611112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45933.098298611112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45933.098298611112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45933.098298611112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45933.098298611112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45933.098298611112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45933.098298611112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45933.098298611112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45933.098298611112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45933.098298611112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45933.098298611112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45933.098298611112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45933.098298611112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45933.098298611112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45933.098298611112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45933.098298611112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45933.098298611112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45933.098298611112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45933.098298611112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45933.098298611112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45933.098298611112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45933.098298611112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45933.098298611112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45933.098298611112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45933.098298611112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45933.098298611112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45933.098298611112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45933.098298611112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45933.098298611112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45933.098298611112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45933.098298611112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45933.098298611112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45933.098298611112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45933.098298611112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45933.098298611112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45933.098298611112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45933.098298611112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45933.098298611112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45933.098298611112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45933.098298611112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45933.098298611112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45933.098298611112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45933.098298611112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45933.098298611112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45933.098298611112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45933.098298611112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45933.098298611112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45933.098298611112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45933.098298611112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45933.098298611112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45933.098298611112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45933.098298611112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45933.098298611112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45933.098298611112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45933.098298611112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45933.098298611112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45933.098298611112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45933.098298611112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45933.098298611112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45933.098298611112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45933.098298611112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45933.098298611112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45933.098298611112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45933.098298611112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45933.098298611112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45933.098298611112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45933.098298611112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45933.098298611112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45933.098298611112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45933.098298611112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45933.098298611112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45933.098298611112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45933.098298611112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45933.098298611112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45933.098298611112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45933.098298611112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45933.098298611112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45933.098298611112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45933.098298611112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45933.098298611112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45933.098298611112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45933.098298611112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45933.098298611112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45933.098298611112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45933.098298611112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45933.098298611112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45933.098298611112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45933.098298611112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45933.098298611112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45933.098298611112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45933.098298611112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45933.098298611112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45933.098298611112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45933.098298611112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45933.098298611112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45933.098298611112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45933.098298611112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45933.098298611112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45933.098298611112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45933.098298611112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45933.098298611112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45933.098298611112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45933.098298611112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45933.098298611112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45933.098298611112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45933.098298611112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45933.098298611112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45933.098298611112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45933.098298611112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45933.098298611112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45933.098298611112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45933.098298611112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45933.098298611112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45933.098298611112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45933.098298611112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45933.098298611112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45933.098298611112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45933.098298611112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45933.098298611112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45933.098298611112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45933.098298611112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45933.098298611112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45933.098298611112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45933.098298611112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45933.098298611112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45933.098298611112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45933.098298611112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45933.098298611112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45933.098298611112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45933.098298611112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45933.098298611112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45933.098298611112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45933.098298611112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45933.098298611112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45933.098298611112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45933.098298611112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45933.098298611112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45933.098298611112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45933.098298611112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45933.098298611112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45933.098298611112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45933.098298611112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45933.098298611112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45933.098298611112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45933.098298611112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45933.098298611112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45933.098298611112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45933.098298611112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45933.098298611112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45933.098298611112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45933.098298611112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45933.098298611112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45933.098298611112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45933.098298611112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45933.098298611112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45933.098298611112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45933.098298611112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45933.098298611112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45933.098298611112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45933.098298611112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45933.098298611112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45933.098298611112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45933.098298611112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45933.098298611112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45933.098298611112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45933.098298611112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45933.098298611112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45933.098298611112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45933.098298611112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45933.098298611112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45933.098298611112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45933.098298611112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45933.098298611112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45933.098298611112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45933.098298611112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45933.098298611112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45933.098298611112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45933.098298611112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45933.098298611112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45933.098298611112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45933.098298611112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45933.098298611112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45933.098298611112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45933.098298611112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45933.098298611112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45933.098298611112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45933.098298611112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45933.098298611112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45933.098298611112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45933.098298611112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45933.098298611112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45933.098298611112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45933.098298611112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45933.098298611112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45933.098298611112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45933.098298611112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45933.098298611112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45933.098298611112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45933.098298611112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45933.098298611112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45933.098298611112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45933.098298611112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45933.098298611112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45933.098298611112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45933.098298611112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45933.098298611112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45933.098298611112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45933.098298611112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45933.098298611112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45933.098298611112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45933.098298611112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45933.098298611112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45933.098298611112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45933.098298611112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45933.098298611112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45933.098298611112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45933.098298611112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45933.098298611112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45933.098298611112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45933.098298611112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45933.098298611112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45933.098298611112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45933.098298611112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45933.098298611112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45933.098298611112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45933.098298611112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45933.098298611112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45933.098298611112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45933.098298611112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45933.098298611112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45933.098298611112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45933.098298611112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45933.098298611112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45933.098298611112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45933.098298611112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45933.098298611112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45933.098298611112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45933.098298611112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45933.098298611112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45933.098298611112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45933.098298611112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45933.098298611112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45933.098298611112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45933.098298611112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45933.098298611112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45933.098298611112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45933.098298611112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45933.098298611112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45933.098298611112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45933.098298611112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45933.098298611112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45933.098298611112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45933.098298611112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45933.098298611112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45933.098298611112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45933.098298611112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45933.098298611112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45933.098298611112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45933.098298611112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45933.098298611112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45933.098298611112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45933.098298611112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45933.098298611112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45933.098298611112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45933.098298611112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45933.098298611112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45933.098298611112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45933.098298611112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45933.098298611112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45933.098298611112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45933.098298611112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45933.098298611112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45933.098298611112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45933.098298611112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45933.098298611112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45933.098298611112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45933.098298611112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45933.098298611112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45933.098298611112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45933.098298611112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45933.098298611112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45933.098298611112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45933.098298611112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45933.098298611112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45933.098298611112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45933.098298611112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45933.098298611112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45933.098298611112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45933.098298611112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45933.098298611112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45933.098298611112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45933.098298611112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45933.098298611112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45933.098298611112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45933.098298611112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45933.098298611112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45933.098298611112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45933.098298611112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45933.098298611112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45933.098298611112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45933.098298611112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45933.098298611112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45933.098298611112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45933.098298611112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45933.098298611112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45933.098298611112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45933.098298611112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45933.098298611112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45933.098298611112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45933.098298611112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45933.098298611112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45933.098298611112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45933.098298611112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45933.098298611112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45933.098298611112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45933.098298611112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45933.098298611112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45933.098298611112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45933.098298611112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45933.098298611112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45933.098298611112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45933.098298611112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45933.098298611112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45933.098298611112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45933.098298611112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45933.098298611112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45933.098298611112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45933.098298611112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45933.098298611112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45933.098298611112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45933.098298611112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45933.098298611112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45933.098298611112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45933.098298611112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45933.098298611112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45933.098298611112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45933.098298611112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45933.098298611112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45933.098298611112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45933.098298611112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45933.098298611112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45933.098298611112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45933.098298611112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45933.098298611112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45933.098298611112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45933.098298611112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45933.098298611112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45933.098298611112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45933.098298611112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45933.098298611112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45933.098298611112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45933.098298611112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45933.098298611112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45933.098298611112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45933.098298611112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45933.098298611112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45933.098298611112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45933.098298611112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45933.098298611112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45933.098298611112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45933.098298611112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45933.098298611112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45933.098298611112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45933.098298611112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45933.098298611112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45933.098298611112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45933.098298611112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45933.098298611112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45933.098298611112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45933.098298611112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45933.098298611112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45933.098298611112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45933.098298611112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45933.098298611112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45933.098298611112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45933.098298611112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45933.098298611112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45933.098298611112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45933.098298611112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45933.098298611112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45933.098298611112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45933.098298611112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45933.098298611112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45933.098298611112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45933.098298611112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45933.098298611112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45933.098298611112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45933.098298611112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45933.098298611112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45933.098298611112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45933.098298611112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45933.098298611112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45933.098298611112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45933.098298611112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45933.098298611112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45933.098298611112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45933.098298611112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45933.098298611112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45933.098298611112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45933.098298611112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45933.098298611112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45933.098298611112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45933.098298611112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45933.098298611112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45933.098298611112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45933.098298611112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45933.098298611112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45933.098298611112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45933.098298611112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45933.098298611112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45933.098298611112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45933.098298611112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45933.098298611112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45933.098298611112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45933.098298611112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45933.098298611112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45933.098298611112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45933.098298611112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45933.098298611112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45933.098298611112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45933.098298611112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45933.098298611112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45933.098298611112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45933.098298611112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45933.098298611112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45933.098298611112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45933.098298611112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45933.098298611112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45933.098298611112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45933.098298611112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45933.098298611112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45933.098298611112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45933.098298611112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45933.098298611112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45933.098298611112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45933.098298611112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45933.098298611112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45933.098298611112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45933.098298611112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45933.098298611112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45933.098298611112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45933.098298611112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45933.098298611112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45933.098298611112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45933.098298611112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45933.098298611112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45933.098298611112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45933.098298611112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45933.098298611112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45933.098298611112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45933.098298611112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45933.098298611112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45933.098298611112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45933.098298611112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45933.098298611112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45933.098298611112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45933.098298611112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45933.098298611112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45933.098298611112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45933.098298611112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45933.098298611112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45933.098298611112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45933.098298611112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45933.098298611112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45933.098298611112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45933.098298611112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45933.098298611112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45933.098298611112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45933.098298611112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45933.098298611112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45933.098298611112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45933.098298611112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45933.098298611112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45933.098298611112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45933.098298611112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45933.098298611112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45933.098298611112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45933.098298611112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45933.098298611112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45933.098298611112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45933.098298611112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45933.098298611112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45933.098298611112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45933.098298611112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45933.098298611112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45933.098298611112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45933.098298611112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45933.098298611112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45933.098298611112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45933.098298611112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45933.098298611112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45933.098298611112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45933.098298611112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45933.098298611112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45933.098298611112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45933.098298611112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45933.098298611112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45933.098298611112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45933.098298611112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45933.098298611112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45933.098298611112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45933.098298611112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45933.098298611112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45933.098298611112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45933.098298611112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45933.098298611112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45933.098298611112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45933.098298611112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45933.098298611112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45933.098298611112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45933.098298611112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45933.098298611112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45933.098298611112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45933.098298611112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45933.098298611112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45933.098298611112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45933.098298611112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45933.098298611112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45933.098298611112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45933.098298611112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45933.098298611112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45933.098298611112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45933.098298611112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45933.098298611112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45933.098298611112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45933.098298611112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45933.098298611112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45933.098298611112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45933.098298611112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45933.098298611112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45933.098298611112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45933.098298611112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45933.098298611112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45933.098298611112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45933.098298611112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45933.098298611112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45933.098298611112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45933.098298611112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45933.098298611112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45933.098298611112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45933.098298611112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45933.098298611112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45933.098298611112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45933.098298611112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45933.098298611112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45933.098298611112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45933.098298611112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45933.098298611112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45933.098298611112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45933.098298611112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45933.098298611112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45933.098298611112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45933.098298611112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45933.098298611112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45933.098298611112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45933.098298611112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45933.098298611112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45933.098298611112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45933.098298611112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45933.098298611112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45933.098298611112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45933.098298611112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45933.098298611112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45933.098298611112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45933.098298611112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45933.098298611112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45933.098298611112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45933.098298611112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45933.098298611112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45933.098298611112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45933.098298611112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45933.098298611112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45933.098298611112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45933.098298611112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45933.098298611112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45933.098298611112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45933.098298611112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45933.098298611112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45933.098298611112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45933.098298611112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45933.098298611112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45933.098298611112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45933.098298611112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45933.098298611112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45933.098298611112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45933.098298611112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45933.098298611112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45933.098298611112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45933.098298611112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45933.098298611112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45933.098298611112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45933.098298611112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45933.098298611112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45933.098298611112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45933.098298611112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45933.098298611112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45933.098298611112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45933.098298611112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45933.098298611112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45933.098298611112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45933.098298611112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45933.098298611112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45933.098298611112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45933.098298611112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45933.098298611112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45933.098298611112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45933.098298611112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45933.098298611112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45933.098298611112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45933.098298611112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45933.098298611112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45933.098298611112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45933.098298611112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45933.098298611112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45933.098298611112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45933.098298611112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45933.098298611112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45933.098298611112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45933.098298611112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45933.098298611112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45933.098298611112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45933.098298611112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45933.098298611112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45933.098298611112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45933.098298611112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45933.098298611112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45933.098298611112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45933.098298611112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45933.098298611112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45933.098298611112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45933.098298611112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45933.098298611112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45933.098298611112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45933.098298611112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45933.098298611112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45933.098298611112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45933.098298611112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45933.098298611112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45933.098298611112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45933.098298611112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45933.098298611112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45933.098298611112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45933.098298611112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45933.098298611112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45933.098298611112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45933.098298611112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45933.098298611112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45933.098298611112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45933.098298611112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45933.098298611112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45933.098298611112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45933.098298611112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45933.098298611112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45933.098298611112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45933.098298611112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45933.098298611112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45933.098298611112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45933.098298611112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45933.098298611112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45933.098298611112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45933.098298611112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45933.098298611112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45933.098298611112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45933.098298611112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45933.098298611112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45933.098298611112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45933.098298611112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45933.098298611112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45933.098298611112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45933.098298611112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45933.098298611112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45933.098298611112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45933.098298611112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45933.098298611112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45933.098298611112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45933.098298611112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45933.098298611112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45933.098298611112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45933.098298611112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45933.098298611112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45933.098298611112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45933.098298611112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45933.098298611112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45933.098298611112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45933.098298611112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45933.098298611112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45933.098298611112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45933.098298611112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45933.098298611112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45933.098298611112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45933.098298611112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45933.098298611112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45933.098298611112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45933.098298611112</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F6" sqref="F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229.61758101851592</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2.2080208333354676</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4.928240740991896E-2</v>
      </c>
      <c r="H4" s="113">
        <v>45932.794976851852</v>
      </c>
      <c r="I4" s="110" t="str">
        <f>IFERROR(VLOOKUP(D4,DB!A:F,6,0),"")</f>
        <v>SCECO</v>
      </c>
      <c r="J4" s="110" t="str">
        <f>IFERROR(VLOOKUP(D4,DB!A:G,7,0),"")</f>
        <v>Vandalized+Vandalized</v>
      </c>
      <c r="K4" s="115" t="s">
        <v>39065</v>
      </c>
      <c r="L4" s="107" t="str">
        <f>IFERROR(VLOOKUP(D4,DB!A:I,9,0),"")</f>
        <v>Latis</v>
      </c>
    </row>
    <row r="5" spans="1:16" ht="25.5" customHeight="1">
      <c r="A5" s="110" t="s">
        <v>39066</v>
      </c>
      <c r="B5" s="110" t="str">
        <f>IFERROR(VLOOKUP(D5,DB!A:K,11,0),"")</f>
        <v>R4</v>
      </c>
      <c r="C5" s="111">
        <v>1</v>
      </c>
      <c r="D5" s="107" t="s">
        <v>36682</v>
      </c>
      <c r="E5" s="112" t="s">
        <v>38964</v>
      </c>
      <c r="F5" s="113">
        <v>45933.086111111108</v>
      </c>
      <c r="G5" s="114">
        <f ca="1">IFERROR(NOW()-F5,"")</f>
        <v>1.2187500004074536E-2</v>
      </c>
      <c r="H5" s="113">
        <v>45933.046817129631</v>
      </c>
      <c r="I5" s="110" t="str">
        <f>IFERROR(VLOOKUP(D5,DB!A:F,6,0),"")</f>
        <v>Generator-SG</v>
      </c>
      <c r="J5" s="110" t="str">
        <f>IFERROR(VLOOKUP(D5,DB!A:G,7,0),"")</f>
        <v>Weak</v>
      </c>
      <c r="K5" s="115" t="s">
        <v>39067</v>
      </c>
      <c r="L5" s="107" t="str">
        <f>IFERROR(VLOOKUP(D5,DB!A:I,9,0),"")</f>
        <v>Latis</v>
      </c>
    </row>
    <row r="6" spans="1:16" ht="15" customHeight="1">
      <c r="A6" s="110"/>
      <c r="B6" s="110" t="str">
        <f>IFERROR(VLOOKUP(D6,DB!A:K,11,0),"")</f>
        <v/>
      </c>
      <c r="C6" s="111"/>
      <c r="D6" s="107"/>
      <c r="E6" s="112"/>
      <c r="F6" s="113"/>
      <c r="G6" s="114">
        <f ca="1">IFERROR(NOW()-F6,"")</f>
        <v>45933.098298611112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45933.098298611112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45933.098298611112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45933.098298611112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45933.098298611112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45933.098298611112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45933.098298611112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45933.098298611112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45933.098298611112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45933.098298611112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45933.098298611112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45933.098298611112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45933.098298611112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45933.098298611112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45933.098298611112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45933.098298611112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45933.098298611112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45933.098298611112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45933.098298611112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45933.098298611112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45933.098298611112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45933.098298611112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45933.098298611112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45933.098298611112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45933.098298611112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45933.098298611112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45933.098298611112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45933.098298611112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45933.098298611112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45933.098298611112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45933.098298611112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45933.098298611112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45933.098298611112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45933.098298611112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45933.098298611112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45933.098298611112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45933.098298611112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45933.098298611112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45933.098298611112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45933.098298611112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45933.098298611112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45933.098298611112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45933.098298611112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45933.098298611112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45933.098298611112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45933.098298611112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45933.098298611112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45933.098298611112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45933.098298611112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45933.098298611112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45933.098298611112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45933.098298611112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45933.098298611112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45933.098298611112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45933.098298611112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45933.098298611112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45933.098298611112</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41.266238425923802</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6.9094212962954771</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45933.098298611112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45933.098298611112</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45933.098298611112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45933.098298611112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45933.098298611112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45933.098298611112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45933.098298611112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45933.098298611112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45933.098298611112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45933.098298611112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45933.098298611112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45933.098298611112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45933.098298611112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45933.098298611112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45933.098298611112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45933.098298611112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45933.098298611112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45933.098298611112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45933.098298611112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45933.098298611112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45933.098298611112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45933.098298611112</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45933.098298611112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45933.098298611112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45933.098298611112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45933.098298611112</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45933.098298611112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45933.098298611112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45933.098298611112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45933.098298611112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45933.098298611112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45933.098298611112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45933.098298611112</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45933.098298611112</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45933.098298611112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45933.098298611112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45933.098298611112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45933.098298611112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45933.098298611112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45933.098298611112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45933.098298611112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45933.098298611112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45933.098298611112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45933.098298611112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45933.098298611112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45933.098298611112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45933.098298611112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45933.098298611112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45933.098298611112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45933.098298611112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45933.098298611112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45933.098298611112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45933.098298611112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45933.098298611112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45933.098298611112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45933.098298611112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45933.098298611112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45933.098298611112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45933.098298611112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45933.098298611112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45933.098298611112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45933.098298611112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45933.098298611112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45933.098298611112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45933.098298611112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45933.098298611112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45933.098298611112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45933.098298611112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45933.098298611112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45933.098298611112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45933.098298611112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45933.098298611112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45933.098298611112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45933.098298611112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45933.098298611112</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45933.098298611112</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45933.098298611112</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45933.098298611112</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45933.098298611112</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45933.098298611112</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45933.098298611112</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45933.098298611112</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45933.098298611112</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45933.098298611112</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45933.098298611112</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45933.098298611112</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45933.098298611112</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45933.098298611112</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45933.098298611112</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45933.098298611112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45933.098298611112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45933.098298611112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45933.098298611112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45933.098298611112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45933.098298611112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45933.098298611112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45933.098298611112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45933.098298611112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45933.098298611112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45933.098298611112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45933.098298611112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45933.098298611112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45933.098298611112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45933.098298611112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45933.098298611112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45933.098298611112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45933.098298611112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45933.098298611112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45933.098298611112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45933.098298611112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45933.098298611112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45933.098298611112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45933.098298611112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45933.098298611112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45933.098298611112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45933.098298611112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45933.098298611112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45933.098298611112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45933.098298611112</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45933.098298611112</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45933.098298611112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45933.098298611112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45933.098298611112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45933.098298611112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45933.098298611112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45933.098298611112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45933.098298611112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45933.098298611112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45933.098298611112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45933.098298611112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45933.098298611112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45933.098298611112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45933.098298611112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45933.098298611112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45933.098298611112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45933.098298611112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45933.098298611112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45933.098298611112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45933.098298611112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45933.098298611112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45933.098298611112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45933.098298611112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45933.098298611112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45933.098298611112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45933.098298611112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45933.098298611112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45933.098298611112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45933.098298611112</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45933.098298611112</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45933.098298611112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45933.098298611112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45933.098298611112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45933.098298611112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45933.098298611112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45933.098298611112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45933.098298611112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45933.098298611112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45933.098298611112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45933.098298611112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45933.098298611112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45933.098298611112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45933.098298611112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45933.098298611112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45933.098298611112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45933.098298611112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45933.098298611112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45933.098298611112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45933.098298611112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45933.098298611112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45933.098298611112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45933.098298611112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45933.098298611112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45933.098298611112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45933.098298611112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45933.098298611112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45933.098298611112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45933.098298611112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45933.098298611112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45933.098298611112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45933.098298611112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45933.098298611112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45933.098298611112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45933.098298611112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45933.098298611112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45933.098298611112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45933.098298611112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45933.098298611112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45933.098298611112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45933.098298611112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45933.098298611112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45933.098298611112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45933.098298611112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45933.098298611112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45933.098298611112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45933.098298611112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45933.098298611112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45933.098298611112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45933.098298611112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45933.098298611112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45933.098298611112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45933.098298611112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45933.098298611112</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45933.098298611112</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3"/>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3.9545833333322662</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6.3254513888896327</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0.27965277777548181</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38119</v>
      </c>
      <c r="E5" s="137" t="s">
        <v>38964</v>
      </c>
      <c r="F5" s="138">
        <v>45933.088726851849</v>
      </c>
      <c r="G5" s="139">
        <f ca="1">IFERROR(NOW()-F5,"-")</f>
        <v>9.5717592630535364E-3</v>
      </c>
      <c r="H5" s="138">
        <v>45933.082997685182</v>
      </c>
      <c r="I5" s="137" t="str">
        <f>IFERROR(VLOOKUP(D5,DB!A:F,6,0),"")</f>
        <v>SCECO</v>
      </c>
      <c r="J5" s="137" t="str">
        <f>IFERROR(VLOOKUP(D5,DB!A:G,7,0),"")</f>
        <v>No BB Shifted</v>
      </c>
      <c r="K5" s="137" t="s">
        <v>39078</v>
      </c>
      <c r="L5" s="137" t="str">
        <f>IFERROR(VLOOKUP(D5,DB!A:I,9,0),"")</f>
        <v>Latis</v>
      </c>
    </row>
    <row r="6" spans="1:16383" ht="31.5" customHeight="1">
      <c r="A6" s="121"/>
      <c r="B6" s="137" t="str">
        <f>IFERROR(VLOOKUP(D6,DB!A:K,11,0),"")</f>
        <v/>
      </c>
      <c r="C6" s="137"/>
      <c r="D6" s="137"/>
      <c r="E6" s="137"/>
      <c r="F6" s="140"/>
      <c r="G6" s="139">
        <f ca="1">IFERROR(NOW()-F6,"-")</f>
        <v>45933.098298611112</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45933.098298611112</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45933.098298611112</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45933.098298611112</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45933.098298611112</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45933.098298611112</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45933.098298611112</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45933.098298611112</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45933.098298611112</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45933.098298611112</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45933.098298611112</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45933.098298611112</v>
      </c>
      <c r="H17" s="137"/>
      <c r="I17" s="137" t="str">
        <f>IFERROR(VLOOKUP(D17,DB!A:F,6,0),"")</f>
        <v/>
      </c>
      <c r="J17" s="137" t="str">
        <f>IFERROR(VLOOKUP(D17,DB!A:G,7,0),"")</f>
        <v/>
      </c>
      <c r="K17" s="137"/>
      <c r="L17" s="137" t="str">
        <f>IFERROR(VLOOKUP(D17,DB!A:I,9,0),"")</f>
        <v/>
      </c>
    </row>
    <row r="18" spans="1:12" ht="31.5" customHeight="1">
      <c r="A18" s="121"/>
      <c r="B18" s="120" t="str">
        <f>IFERROR(VLOOKUP(D18,DB!A:K,11,0),"")</f>
        <v/>
      </c>
      <c r="C18" s="122"/>
      <c r="D18" s="120"/>
      <c r="E18" s="123"/>
      <c r="F18" s="124"/>
      <c r="G18" s="89">
        <f ca="1">IFERROR(NOW()-F18,"-")</f>
        <v>45933.098298611112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45933.098298611112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45933.098298611112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45933.098298611112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45933.098298611112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45933.098298611112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45933.098298611112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45933.098298611112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45933.098298611112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45933.098298611112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45933.098298611112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45933.098298611112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45933.098298611112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45933.098298611112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45933.098298611112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45933.098298611112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45933.098298611112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45933.098298611112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45933.098298611112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45933.098298611112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45933.098298611112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45933.098298611112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45933.098298611112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45933.098298611112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45933.098298611112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45933.098298611112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45933.098298611112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45933.098298611112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45933.098298611112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45933.098298611112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45933.098298611112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45933.098298611112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45933.098298611112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45933.098298611112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45933.098298611112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45933.098298611112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45933.098298611112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45933.098298611112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45933.098298611112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45933.098298611112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45933.098298611112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45933.098298611112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45933.098298611112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45933.098298611112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45933.098298611112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45933.098298611112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45933.098298611112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45933.098298611112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45933.098298611112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45933.098298611112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45933.098298611112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45933.098298611112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45933.098298611112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45933.098298611112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45933.098298611112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45933.098298611112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45933.098298611112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45933.098298611112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45933.098298611112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45933.098298611112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45933.098298611112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45933.098298611112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45933.098298611112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45933.098298611112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45933.098298611112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45933.098298611112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45933.098298611112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45933.098298611112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45933.098298611112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45933.098298611112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45933.098298611112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45933.098298611112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45933.098298611112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45933.098298611112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45933.098298611112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45933.098298611112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45933.098298611112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45933.098298611112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45933.098298611112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45933.098298611112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45933.098298611112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45933.098298611112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45933.098298611112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45933.098298611112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45933.098298611112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45933.098298611112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45933.098298611112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45933.098298611112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45933.098298611112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45933.098298611112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45933.098298611112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45933.098298611112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45933.098298611112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45933.098298611112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45933.098298611112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45933.098298611112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45933.098298611112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45933.098298611112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45933.098298611112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45933.098298611112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45933.098298611112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45933.098298611112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45933.098298611112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45933.098298611112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45933.098298611112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45933.098298611112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45933.098298611112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45933.098298611112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45933.098298611112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45933.098298611112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45933.098298611112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45933.098298611112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45933.098298611112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45933.098298611112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45933.098298611112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45933.098298611112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45933.098298611112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45933.098298611112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45933.098298611112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45933.098298611112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45933.098298611112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45933.098298611112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45933.098298611112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45933.098298611112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45933.098298611112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45933.098298611112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45933.098298611112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45933.098298611112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45933.098298611112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45933.098298611112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45933.098298611112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45933.098298611112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45933.098298611112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45933.098298611112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45933.098298611112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45933.098298611112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45933.098298611112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45933.098298611112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45933.098298611112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45933.098298611112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45933.098298611112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45933.098298611112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45933.098298611112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45933.098298611112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45933.098298611112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45933.098298611112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45933.098298611112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45933.098298611112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45933.098298611112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45933.098298611112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45933.098298611112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45933.098298611112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45933.098298611112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45933.098298611112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45933.098298611112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45933.098298611112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45933.098298611112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45933.098298611112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45933.098298611112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45933.098298611112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45933.098298611112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45933.098298611112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45933.098298611112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45933.098298611112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45933.098298611112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45933.098298611112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45933.098298611112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45933.098298611112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45933.098298611112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45933.098298611112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45933.098298611112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45933.098298611112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45933.098298611112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45933.098298611112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45933.098298611112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45933.098298611112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45933.098298611112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45933.098298611112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45933.098298611112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45933.098298611112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45933.098298611112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45933.098298611112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45933.098298611112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45933.098298611112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45933.098298611112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45933.098298611112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45933.098298611112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45933.098298611112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45933.098298611112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45933.098298611112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45933.098298611112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45933.098298611112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45933.098298611112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45933.098298611112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45933.098298611112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45933.098298611112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45933.098298611112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45933.098298611112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45933.098298611112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45933.098298611112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45933.098298611112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45933.098298611112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45933.098298611112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45933.098298611112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45933.098298611112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45933.098298611112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45933.098298611112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45933.098298611112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45933.098298611112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45933.098298611112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45933.098298611112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45933.098298611112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45933.098298611112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45933.098298611112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45933.098298611112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45933.098298611112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45933.098298611112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45933.098298611112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45933.098298611112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45933.098298611112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45933.098298611112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45933.098298611112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45933.098298611112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45933.098298611112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45933.098298611112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45933.098298611112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45933.098298611112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45933.098298611112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45933.098298611112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45933.098298611112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45933.098298611112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45933.098298611112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45933.098298611112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45933.098298611112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45933.098298611112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45933.098298611112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45933.098298611112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45933.098298611112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45933.098298611112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45933.098298611112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45933.098298611112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45933.098298611112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45933.098298611112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45933.098298611112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45933.098298611112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45933.098298611112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45933.098298611112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45933.098298611112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45933.098298611112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45933.098298611112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45933.098298611112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45933.098298611112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45933.098298611112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45933.098298611112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45933.098298611112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45933.098298611112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45933.098298611112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45933.098298611112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45933.098298611112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45933.098298611112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45933.098298611112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45933.098298611112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45933.098298611112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45933.098298611112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45933.098298611112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45933.098298611112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45933.098298611112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45933.098298611112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45933.098298611112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45933.098298611112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45933.098298611112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45933.098298611112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45933.098298611112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45933.098298611112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45933.098298611112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45933.098298611112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45933.098298611112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45933.098298611112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45933.098298611112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45933.098298611112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45933.098298611112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45933.098298611112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45933.098298611112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45933.098298611112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45933.098298611112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45933.098298611112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45933.098298611112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45933.098298611112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45933.098298611112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45933.098298611112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45933.098298611112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45933.098298611112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45933.098298611112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45933.098298611112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45933.098298611112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45933.098298611112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45933.098298611112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45933.098298611112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45933.098298611112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45933.098298611112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45933.098298611112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45933.098298611112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45933.098298611112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45933.098298611112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45933.098298611112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45933.098298611112</v>
      </c>
      <c r="H323" s="124"/>
      <c r="I323" s="120" t="str">
        <f>IFERROR(VLOOKUP(D323,DB!A:F,6,0),"")</f>
        <v/>
      </c>
      <c r="J323" s="119" t="str">
        <f>IFERROR(VLOOKUP(D323,DB!A:G,7,0),"")</f>
        <v/>
      </c>
      <c r="K323" s="125"/>
      <c r="L323" s="126" t="str">
        <f>IFERROR(VLOOKUP(D323,DB!A:I,9,0),"")</f>
        <v/>
      </c>
    </row>
  </sheetData>
  <dataValidations count="2">
    <dataValidation allowBlank="1" showInputMessage="1" showErrorMessage="1" sqref="E1" xr:uid="{380493DB-286A-4683-AF55-C78F04945A49}"/>
    <dataValidation type="list" allowBlank="1" showInputMessage="1" showErrorMessage="1" sqref="E6:E3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2025-10-02T23:23:31Z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