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047" documentId="13_ncr:1_{F6CB121F-512D-4AA6-A0C1-0FB36C537598}" xr6:coauthVersionLast="47" xr6:coauthVersionMax="47" xr10:uidLastSave="{B665253B-C61C-4A70-8FA6-480D654C2ADA}"/>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I6" i="6"/>
  <c r="J6" i="6"/>
  <c r="L6" i="6"/>
  <c r="B7" i="6"/>
  <c r="G7" i="6"/>
  <c r="I7" i="6"/>
  <c r="J7" i="6"/>
  <c r="L7"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<sst xmlns="http://schemas.openxmlformats.org/spreadsheetml/2006/main" count="178610" uniqueCount="39081">
  <si>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</si>
  <si>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</si>
  <si>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</si>
  <si>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</si>
  <si>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</si>
  <si>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</si>
  <si>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</si>
  <si>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</si>
  <si>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</si>
  <si>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</si>
  <si>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</si>
  <si>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</si>
  <si>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</si>
  <si>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</si>
  <si>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</si>
  <si>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</si>
  <si>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</si>
  <si>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</si>
  <si>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</si>
  <si>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</si>
  <si>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</si>
  <si>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</si>
  <si>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</si>
  <si>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</si>
  <si>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</si>
  <si>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</si>
  <si>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</si>
  <si>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</si>
  <si>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</si>
  <si>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</si>
  <si>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</si>
  <si>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</si>
  <si>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</si>
  <si>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</si>
  <si>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</si>
  <si>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</si>
  <si>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</si>
  <si>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</si>
  <si>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</si>
  <si>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</si>
  <si>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</si>
  <si>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</si>
  <si>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</si>
  <si>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</si>
  <si>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</si>
  <si>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</si>
  <si>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</si>
  <si>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</si>
  <si>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</si>
  <si>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</si>
  <si>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</si>
  <si>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</si>
  <si>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</si>
  <si>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</si>
  <si>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</si>
  <si>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</si>
  <si>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</si>
  <si>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</si>
  <si>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</si>
  <si>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</si>
  <si>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</si>
  <si>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</si>
  <si>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</si>
  <si>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</si>
  <si>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</si>
  <si>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</si>
  <si>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</si>
  <si>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</si>
  <si>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</si>
  <si>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</si>
  <si>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</si>
  <si>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</si>
  <si>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</si>
  <si>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</si>
  <si>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</si>
  <si>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</si>
  <si>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</si>
  <si>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</si>
  <si>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</si>
  <si>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</si>
  <si>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</si>
  <si>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</si>
  <si>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</si>
  <si>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</si>
  <si>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</si>
  <si>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</si>
  <si>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</si>
  <si>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</si>
  <si>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</si>
  <si>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</si>
  <si>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</si>
  <si>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</si>
  <si>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</si>
  <si>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</si>
  <si>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</si>
  <si>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</si>
  <si>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</si>
  <si>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</si>
  <si>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</si>
  <si>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</si>
  <si>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</si>
  <si>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</si>
  <si>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</si>
  <si>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</si>
  <si>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</si>
  <si>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</si>
  <si>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</si>
  <si>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</si>
  <si>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</si>
  <si>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</si>
  <si>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</si>
  <si>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</si>
  <si>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</si>
  <si>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</si>
  <si>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</si>
  <si>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</si>
  <si>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</si>
  <si>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</si>
  <si>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</si>
  <si>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</si>
  <si>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</si>
  <si>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</si>
  <si>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</si>
  <si>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</si>
  <si>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</si>
  <si>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</si>
  <si>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</si>
  <si>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</si>
  <si>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</si>
  <si>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</si>
  <si>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</si>
  <si>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</si>
  <si>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</si>
  <si>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</si>
  <si>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</si>
  <si>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</si>
  <si>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</si>
  <si>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</si>
  <si>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</si>
  <si>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</si>
  <si>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</si>
  <si>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</si>
  <si>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</si>
  <si>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</si>
  <si>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</si>
  <si>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</si>
  <si>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</si>
  <si>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</si>
  <si>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</si>
  <si>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</si>
  <si>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</si>
  <si>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</si>
  <si>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</si>
  <si>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</si>
  <si>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</si>
  <si>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</si>
  <si>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</si>
  <si>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</si>
  <si>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</si>
  <si>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</si>
  <si>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</si>
  <si>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</si>
  <si>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</si>
  <si>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</si>
  <si>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</si>
  <si>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</si>
  <si>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</si>
  <si>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</si>
  <si>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</si>
  <si>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</si>
  <si>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</si>
  <si>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</si>
  <si>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</si>
  <si>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</si>
  <si>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</si>
  <si>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</si>
  <si>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</si>
  <si>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</si>
  <si>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</si>
  <si>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</si>
  <si>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</si>
  <si>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</si>
  <si>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</si>
  <si>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</si>
  <si>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</si>
  <si>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</si>
  <si>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</si>
  <si>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</si>
  <si>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</si>
  <si>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</si>
  <si>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</si>
  <si>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</si>
  <si>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</si>
  <si>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</si>
  <si>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</si>
  <si>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</si>
  <si>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</si>
  <si>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</si>
  <si>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</si>
  <si>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</si>
  <si>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</si>
  <si>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</si>
  <si>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</si>
  <si>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</si>
  <si>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</si>
  <si>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</si>
  <si>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</si>
  <si>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</si>
  <si>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</si>
  <si>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</si>
  <si>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</si>
  <si>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</si>
  <si>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</si>
  <si>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</si>
  <si>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</si>
  <si>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</si>
  <si>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</si>
  <si>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</si>
  <si>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</si>
  <si>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</si>
  <si>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</si>
  <si>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</si>
  <si>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</si>
  <si>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</si>
  <si>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</si>
  <si>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</si>
  <si>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</si>
  <si>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</si>
  <si>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</si>
  <si>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</si>
  <si>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</si>
  <si>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</si>
  <si>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</si>
  <si>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</si>
  <si>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</si>
  <si>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</si>
  <si>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</si>
  <si>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</si>
  <si>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</si>
  <si>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</si>
  <si>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</si>
  <si>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</si>
  <si>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</si>
  <si>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</si>
  <si>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</si>
  <si>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</si>
  <si>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</si>
  <si>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</si>
  <si>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</si>
  <si>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</si>
  <si>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</si>
  <si>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</si>
  <si>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</si>
  <si>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</si>
  <si>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</si>
  <si>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</si>
  <si>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</si>
  <si>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</si>
  <si>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</si>
  <si>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</si>
  <si>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</si>
  <si>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</si>
  <si>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</si>
  <si>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</si>
  <si>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</si>
  <si>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</si>
  <si>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</si>
  <si>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</si>
  <si>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</si>
  <si>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</si>
  <si>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</si>
  <si>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</si>
  <si>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</si>
  <si>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</si>
  <si>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</si>
  <si>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</si>
  <si>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</si>
  <si>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</si>
  <si>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</si>
  <si>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</si>
  <si>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</si>
  <si>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</si>
  <si>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</si>
  <si>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</si>
  <si>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</si>
  <si>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</si>
  <si>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</si>
  <si>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</si>
  <si>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</si>
  <si>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</si>
  <si>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</si>
  <si>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</si>
  <si>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</si>
  <si>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</si>
  <si>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</si>
  <si>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</si>
  <si>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</si>
  <si>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</si>
  <si>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</si>
  <si>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</si>
  <si>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</si>
  <si>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</si>
  <si>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</si>
  <si>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</si>
  <si>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</si>
  <si>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</si>
  <si>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</si>
  <si>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</si>
  <si>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</si>
  <si>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</si>
  <si>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</si>
  <si>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</si>
  <si>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</si>
  <si>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</si>
  <si>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</si>
  <si>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</si>
  <si>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</si>
  <si>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</si>
  <si>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</si>
  <si>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</si>
  <si>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</si>
  <si>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</si>
  <si>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</si>
  <si>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</si>
  <si>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</si>
  <si>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</si>
  <si>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</si>
  <si>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</si>
  <si>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</si>
  <si>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</si>
  <si>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</si>
  <si>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</si>
  <si>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</si>
  <si>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</si>
  <si>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</si>
  <si>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</si>
  <si>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</si>
  <si>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</si>
  <si>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</si>
  <si>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</si>
  <si>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</si>
  <si>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</si>
  <si>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</si>
  <si>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</si>
  <si>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</si>
  <si>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</si>
  <si>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</si>
  <si>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</si>
  <si>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</si>
  <si>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</si>
  <si>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</si>
  <si>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</si>
  <si>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</si>
  <si>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</si>
  <si>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</si>
  <si>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</si>
  <si>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</si>
  <si>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</si>
  <si>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</si>
  <si>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</si>
  <si>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</si>
  <si>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</si>
  <si>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</si>
  <si>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</si>
  <si>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</si>
  <si>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</si>
  <si>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</si>
  <si>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</si>
  <si>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</si>
  <si>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</si>
  <si>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</si>
  <si>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</si>
  <si>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</si>
  <si>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</si>
  <si>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</si>
  <si>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</si>
  <si>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</si>
  <si>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</si>
  <si>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</si>
  <si>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</si>
  <si>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</si>
  <si>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</si>
  <si>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</si>
  <si>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</si>
  <si>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</si>
  <si>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</si>
  <si>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</si>
  <si>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</si>
  <si>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</si>
  <si>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</si>
  <si>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</si>
  <si>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</si>
  <si>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</si>
  <si>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</si>
  <si>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</si>
  <si>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</si>
  <si>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</si>
  <si>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</si>
  <si>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</si>
  <si>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</si>
  <si>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</si>
  <si>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</si>
  <si>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</si>
  <si>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</si>
  <si>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</si>
  <si>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</si>
  <si>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</si>
  <si>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</si>
  <si>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</si>
  <si>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</si>
  <si>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</si>
  <si>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</si>
  <si>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</si>
  <si>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</si>
  <si>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</si>
  <si>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</si>
  <si>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</si>
  <si>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</si>
  <si>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</si>
  <si>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</si>
  <si>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</si>
  <si>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</si>
  <si>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</si>
  <si>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</si>
  <si>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</si>
  <si>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</si>
  <si>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</si>
  <si>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</si>
  <si>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</si>
  <si>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</si>
  <si>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</si>
  <si>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</si>
  <si>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</si>
  <si>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</si>
  <si>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</si>
  <si>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</si>
  <si>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</si>
  <si>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</si>
  <si>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</si>
  <si>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</si>
  <si>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</si>
  <si>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</si>
  <si>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</si>
  <si>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</si>
  <si>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</si>
  <si>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</si>
  <si>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</si>
  <si>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</si>
  <si>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</si>
  <si>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</si>
  <si>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</si>
  <si>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</si>
  <si>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</si>
  <si>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</si>
  <si>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</si>
  <si>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</si>
  <si>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</si>
  <si>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</si>
  <si>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</si>
  <si>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</si>
  <si>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</si>
  <si>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</si>
  <si>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</si>
  <si>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</si>
  <si>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</si>
  <si>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</si>
  <si>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</si>
  <si>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</si>
  <si>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</si>
  <si>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</si>
  <si>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</si>
  <si>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</si>
  <si>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</si>
  <si>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</si>
  <si>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</si>
  <si>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</si>
  <si>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</si>
  <si>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</si>
  <si>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</si>
  <si>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</si>
  <si>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</si>
  <si>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</si>
  <si>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</si>
  <si>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</si>
  <si>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</si>
  <si>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</si>
  <si>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</si>
  <si>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</si>
  <si>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</si>
  <si>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</si>
  <si>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</si>
  <si>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</si>
  <si>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</si>
  <si>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</si>
  <si>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</si>
  <si>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</si>
  <si>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</si>
  <si>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</si>
  <si>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</si>
  <si>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</si>
  <si>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</si>
  <si>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</si>
  <si>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</si>
  <si>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</si>
  <si>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</si>
  <si>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</si>
  <si>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</si>
  <si>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</si>
  <si>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</si>
  <si>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</si>
  <si>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</si>
  <si>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</si>
  <si>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</si>
  <si>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</si>
  <si>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</si>
  <si>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</si>
  <si>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</si>
  <si>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</si>
  <si>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</si>
  <si>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</si>
  <si>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</si>
  <si>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</si>
  <si>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</si>
  <si>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</si>
  <si>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</si>
  <si>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</si>
  <si>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</si>
  <si>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</si>
  <si>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</si>
  <si>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</si>
  <si>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</si>
  <si>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</si>
  <si>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</si>
  <si>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</si>
  <si>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</si>
  <si>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</si>
  <si>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</si>
  <si>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</si>
  <si>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</si>
  <si>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</si>
  <si>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</si>
  <si>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</si>
  <si>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</si>
  <si>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</si>
  <si>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</si>
  <si>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</si>
  <si>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</si>
  <si>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</si>
  <si>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</si>
  <si>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</si>
  <si>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</si>
  <si>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</si>
  <si>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</si>
  <si>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</si>
  <si>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</si>
  <si>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</si>
  <si>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</si>
  <si>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</si>
  <si>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</si>
  <si>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</si>
  <si>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</si>
  <si>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</si>
  <si>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</si>
  <si>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</si>
  <si>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</si>
  <si>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</si>
  <si>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</si>
  <si>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</si>
  <si>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</si>
  <si>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</si>
  <si>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</si>
  <si>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</si>
  <si>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</si>
  <si>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</si>
  <si>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</si>
  <si>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</si>
  <si>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</si>
  <si>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</si>
  <si>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</si>
  <si>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</si>
  <si>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</si>
  <si>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</si>
  <si>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</si>
  <si>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</si>
  <si>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</si>
  <si>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</si>
  <si>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</si>
  <si>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</si>
  <si>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</si>
  <si>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</si>
  <si>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</si>
  <si>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</si>
  <si>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</si>
  <si>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</si>
  <si>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</si>
  <si>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</si>
  <si>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</si>
  <si>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</si>
  <si>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</si>
  <si>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</si>
  <si>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</si>
  <si>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</si>
  <si>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</si>
  <si>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</si>
  <si>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</si>
  <si>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</si>
  <si>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</si>
  <si>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</si>
  <si>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</si>
  <si>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</si>
  <si>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</si>
  <si>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</si>
  <si>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</si>
  <si>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</si>
  <si>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</si>
  <si>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</si>
  <si>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</si>
  <si>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</si>
  <si>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</si>
  <si>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</si>
  <si>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</si>
  <si>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</si>
  <si>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</si>
  <si>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</si>
  <si>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</si>
  <si>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</si>
  <si>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</si>
  <si>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</si>
  <si>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</si>
  <si>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</si>
  <si>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</si>
  <si>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</si>
  <si>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</si>
  <si>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</si>
  <si>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</si>
  <si>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</si>
  <si>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</si>
  <si>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</si>
  <si>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</si>
  <si>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</si>
  <si>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</si>
  <si>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</si>
  <si>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</si>
  <si>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</si>
  <si>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</si>
  <si>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</si>
  <si>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</si>
  <si>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</si>
  <si>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</si>
  <si>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</si>
  <si>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</si>
  <si>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</si>
  <si>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</si>
  <si>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</si>
  <si>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</si>
  <si>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</si>
  <si>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</si>
  <si>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</si>
  <si>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</si>
  <si>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</si>
  <si>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</si>
  <si>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</si>
  <si>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</si>
  <si>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</si>
  <si>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</si>
  <si>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</si>
  <si>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</si>
  <si>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</si>
  <si>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</si>
  <si>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</si>
  <si>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</si>
  <si>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</si>
  <si>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</si>
  <si>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</si>
  <si>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</si>
  <si>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</si>
  <si>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</si>
  <si>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</si>
  <si>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</si>
  <si>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</si>
  <si>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</si>
  <si>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</si>
  <si>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</si>
  <si>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</si>
  <si>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</si>
  <si>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</si>
  <si>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</si>
  <si>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</si>
  <si>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</si>
  <si>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</si>
  <si>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</si>
  <si>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</si>
  <si>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</si>
  <si>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</si>
  <si>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</si>
  <si>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</si>
  <si>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</si>
  <si>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</si>
  <si>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</si>
  <si>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</si>
  <si>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</si>
  <si>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</si>
  <si>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</si>
  <si>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</si>
  <si>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</si>
  <si>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</si>
  <si>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</si>
  <si>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</si>
  <si>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</si>
  <si>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</si>
  <si>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</si>
  <si>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</si>
  <si>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</si>
  <si>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</si>
  <si>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</si>
  <si>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</si>
  <si>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</si>
  <si>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</si>
  <si>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</si>
  <si>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</si>
  <si>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</si>
  <si>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</si>
  <si>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</si>
  <si>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</si>
  <si>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</si>
  <si>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</si>
  <si>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</si>
  <si>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</si>
  <si>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</si>
  <si>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</si>
  <si>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</si>
  <si>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</si>
  <si>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</si>
  <si>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</si>
  <si>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</si>
  <si>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</si>
  <si>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</si>
  <si>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</si>
  <si>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</si>
  <si>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</si>
  <si>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</si>
  <si>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</si>
  <si>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</si>
  <si>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</si>
  <si>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</si>
  <si>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</si>
  <si>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</si>
  <si>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</si>
  <si>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</si>
  <si>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</si>
  <si>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</si>
  <si>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</si>
  <si>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</si>
  <si>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</si>
  <si>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</si>
  <si>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</si>
  <si>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</si>
  <si>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</si>
  <si>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</si>
  <si>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</si>
  <si>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</si>
  <si>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</si>
  <si>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</si>
  <si>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</si>
  <si>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</si>
  <si>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</si>
  <si>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</si>
  <si>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</si>
  <si>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</si>
  <si>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</si>
  <si>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</si>
  <si>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</si>
  <si>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</si>
  <si>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</si>
  <si>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</si>
  <si>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</si>
  <si>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</si>
  <si>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</si>
  <si>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</si>
  <si>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</si>
  <si>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</si>
  <si>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</si>
  <si>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</si>
  <si>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</si>
  <si>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</si>
  <si>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</si>
  <si>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</si>
  <si>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</si>
  <si>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</si>
  <si>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</si>
  <si>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</si>
  <si>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</si>
  <si>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</si>
  <si>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</si>
  <si>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</si>
  <si>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</si>
  <si>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</si>
  <si>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</si>
  <si>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</si>
  <si>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</si>
  <si>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</si>
  <si>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</si>
  <si>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</si>
  <si>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</si>
  <si>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</si>
  <si>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</si>
  <si>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</si>
  <si>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</si>
  <si>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</si>
  <si>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</si>
  <si>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</si>
  <si>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</si>
  <si>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</si>
  <si>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</si>
  <si>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</si>
  <si>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</si>
  <si>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</si>
  <si>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</si>
  <si>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</si>
  <si>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</si>
  <si>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</si>
  <si>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</si>
  <si>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</si>
  <si>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</si>
  <si>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</si>
  <si>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</si>
  <si>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</si>
  <si>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</si>
  <si>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</si>
  <si>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</si>
  <si>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</si>
  <si>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</si>
  <si>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</si>
  <si>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</si>
  <si>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</si>
  <si>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</si>
  <si>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</si>
  <si>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</si>
  <si>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</si>
  <si>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</si>
  <si>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</si>
  <si>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</si>
  <si>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</si>
  <si>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</si>
  <si>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</si>
  <si>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</si>
  <si>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</si>
  <si>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</si>
  <si>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</si>
  <si>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</si>
  <si>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</si>
  <si>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</si>
  <si>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</si>
  <si>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</si>
  <si>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</si>
  <si>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</si>
  <si>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</si>
  <si>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</si>
  <si>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</si>
  <si>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</si>
  <si>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</si>
  <si>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</si>
  <si>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</si>
  <si>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</si>
  <si>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</si>
  <si>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</si>
  <si>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</si>
  <si>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</si>
  <si>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</si>
  <si>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</si>
  <si>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</si>
  <si>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</si>
  <si>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</si>
  <si>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</si>
  <si>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</si>
  <si>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</si>
  <si>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</si>
  <si>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</si>
  <si>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</si>
  <si>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</si>
  <si>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</si>
  <si>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</si>
  <si>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</si>
  <si>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</si>
  <si>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</si>
  <si>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</si>
  <si>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</si>
  <si>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</si>
  <si>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</si>
  <si>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</si>
  <si>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</si>
  <si>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</si>
  <si>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</si>
  <si>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</si>
  <si>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</si>
  <si>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</si>
  <si>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</si>
  <si>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</si>
  <si>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</si>
  <si>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</si>
  <si>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</si>
  <si>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</si>
  <si>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</si>
  <si>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</si>
  <si>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</si>
  <si>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</si>
  <si>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</si>
  <si>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</si>
  <si>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</si>
  <si>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</si>
  <si>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</si>
  <si>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</si>
  <si>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</si>
  <si>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</si>
  <si>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</si>
  <si>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</si>
  <si>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</si>
  <si>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</si>
  <si>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</si>
  <si>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</si>
  <si>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</si>
  <si>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</si>
  <si>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</si>
  <si>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</si>
  <si>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</si>
  <si>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</si>
  <si>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</si>
  <si>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</si>
  <si>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</si>
  <si>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</si>
  <si>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</si>
  <si>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</si>
  <si>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</si>
  <si>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</si>
  <si>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</si>
  <si>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</si>
  <si>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</si>
  <si>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</si>
  <si>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</si>
  <si>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</si>
  <si>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</si>
  <si>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</si>
  <si>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</si>
  <si>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</si>
  <si>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</si>
  <si>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</si>
  <si>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</si>
  <si>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</si>
  <si>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</si>
  <si>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</si>
  <si>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</si>
  <si>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</si>
  <si>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</si>
  <si>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</si>
  <si>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</si>
  <si>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</si>
  <si>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</si>
  <si>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</si>
  <si>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</si>
  <si>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</si>
  <si>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</si>
  <si>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</si>
  <si>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</si>
  <si>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</si>
  <si>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</si>
  <si>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</si>
  <si>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</si>
  <si>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</si>
  <si>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</si>
  <si>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</si>
  <si>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</si>
  <si>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</si>
  <si>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</si>
  <si>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</si>
  <si>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</si>
  <si>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</si>
  <si>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</si>
  <si>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</si>
  <si>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</si>
  <si>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</si>
  <si>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</si>
  <si>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</si>
  <si>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</si>
  <si>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</si>
  <si>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</si>
  <si>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</si>
  <si>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</si>
  <si>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</si>
  <si>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</si>
  <si>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</si>
  <si>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</si>
  <si>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</si>
  <si>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</si>
  <si>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</si>
  <si>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</si>
  <si>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</si>
  <si>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</si>
  <si>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</si>
  <si>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</si>
  <si>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</si>
  <si>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</si>
  <si>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</si>
  <si>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</si>
  <si>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</si>
  <si>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</si>
  <si>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</si>
  <si>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</si>
  <si>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</si>
  <si>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</si>
  <si>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</si>
  <si>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</si>
  <si>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</si>
  <si>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</si>
  <si>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</si>
  <si>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</si>
  <si>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</si>
  <si>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</si>
  <si>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</si>
  <si>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</si>
  <si>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</si>
  <si>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</si>
  <si>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</si>
  <si>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</si>
  <si>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</si>
  <si>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</si>
  <si>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</si>
  <si>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</si>
  <si>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</si>
  <si>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</si>
  <si>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</si>
  <si>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</si>
  <si>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</si>
  <si>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</si>
  <si>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</si>
  <si>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</si>
  <si>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</si>
  <si>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</si>
  <si>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</si>
  <si>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</si>
  <si>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</si>
  <si>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</si>
  <si>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</si>
  <si>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</si>
  <si>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</si>
  <si>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</si>
  <si>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</si>
  <si>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</si>
  <si>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</si>
  <si>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</si>
  <si>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</si>
  <si>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</si>
  <si>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</si>
  <si>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</si>
  <si>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</si>
  <si>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</si>
  <si>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</si>
  <si>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</si>
  <si>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</si>
  <si>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</si>
  <si>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</si>
  <si>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</si>
  <si>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</si>
  <si>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</si>
  <si>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</si>
  <si>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</si>
  <si>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</si>
  <si>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</si>
  <si>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</si>
  <si>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</si>
  <si>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</si>
  <si>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</si>
  <si>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</si>
  <si>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</si>
  <si>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</si>
  <si>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</si>
  <si>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</si>
  <si>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</si>
  <si>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</si>
  <si>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</si>
  <si>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</si>
  <si>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</si>
  <si>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</si>
  <si>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</si>
  <si>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</si>
  <si>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</si>
  <si>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</si>
  <si>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</si>
  <si>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</si>
  <si>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</si>
  <si>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</si>
  <si>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</si>
  <si>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</si>
  <si>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</si>
  <si>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</si>
  <si>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</si>
  <si>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</si>
  <si>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</si>
  <si>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</si>
  <si>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</si>
  <si>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</si>
  <si>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</si>
  <si>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</si>
  <si>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</si>
  <si>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</si>
  <si>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</si>
  <si>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</si>
  <si>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</si>
  <si>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</si>
  <si>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</si>
  <si>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</si>
  <si>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</si>
  <si>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</si>
  <si>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</si>
  <si>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</si>
  <si>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</si>
  <si>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</si>
  <si>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</si>
  <si>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</si>
  <si>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</si>
  <si>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</si>
  <si>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</si>
  <si>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</si>
  <si>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</si>
  <si>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</si>
  <si>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</si>
  <si>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</si>
  <si>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</si>
  <si>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</si>
  <si>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</si>
  <si>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</si>
  <si>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</si>
  <si>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</si>
  <si>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</si>
  <si>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</si>
  <si>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</si>
  <si>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</si>
  <si>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</si>
  <si>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</si>
  <si>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</si>
  <si>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</si>
  <si>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</si>
  <si>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</si>
  <si>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</si>
  <si>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</si>
  <si>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</si>
  <si>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</si>
  <si>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</si>
  <si>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</si>
  <si>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</si>
  <si>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</si>
  <si>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</si>
  <si>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</si>
  <si>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</si>
  <si>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</si>
  <si>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</si>
  <si>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</si>
  <si>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</si>
  <si>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</si>
  <si>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</si>
  <si>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</si>
  <si>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</si>
  <si>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</si>
  <si>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</si>
  <si>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</si>
  <si>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</si>
  <si>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</si>
  <si>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</si>
  <si>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</si>
  <si>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</si>
  <si>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</si>
  <si>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</si>
  <si>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</si>
  <si>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</si>
  <si>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</si>
  <si>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</si>
  <si>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</si>
  <si>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</si>
  <si>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</si>
  <si>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</si>
  <si>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</si>
  <si>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</si>
  <si>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</si>
  <si>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</si>
  <si>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</si>
  <si>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</si>
  <si>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</si>
  <si>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</si>
  <si>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</si>
  <si>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</si>
  <si>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</si>
  <si>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</si>
  <si>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</si>
  <si>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</si>
  <si>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</si>
  <si>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</si>
  <si>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</si>
  <si>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</si>
  <si>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</si>
  <si>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</si>
  <si>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</si>
  <si>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</si>
  <si>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</si>
  <si>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</si>
  <si>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</si>
  <si>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</si>
  <si>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</si>
  <si>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</si>
  <si>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</si>
  <si>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</si>
  <si>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</si>
  <si>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</si>
  <si>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</si>
  <si>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</si>
  <si>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</si>
  <si>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</si>
  <si>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</si>
  <si>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</si>
  <si>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</si>
  <si>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</si>
  <si>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</si>
  <si>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</si>
  <si>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</si>
  <si>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</si>
  <si>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</si>
  <si>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</si>
  <si>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</si>
  <si>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</si>
  <si>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</si>
  <si>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</si>
  <si>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</si>
  <si>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</si>
  <si>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</si>
  <si>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</si>
  <si>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</si>
  <si>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</si>
  <si>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</si>
  <si>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</si>
  <si>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</si>
  <si>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</si>
  <si>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</si>
  <si>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</si>
  <si>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</si>
  <si>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</si>
  <si>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</si>
  <si>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</si>
  <si>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</si>
  <si>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</si>
  <si>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</si>
  <si>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</si>
  <si>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</si>
  <si>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</si>
  <si>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</si>
  <si>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</si>
  <si>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</si>
  <si>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</si>
  <si>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</si>
  <si>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</si>
  <si>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</si>
  <si>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</si>
  <si>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</si>
  <si>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</si>
  <si>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</si>
  <si>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</si>
  <si>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</si>
  <si>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</si>
  <si>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</si>
  <si>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</si>
  <si>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</si>
  <si>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</si>
  <si>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</si>
  <si>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</si>
  <si>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</si>
  <si>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</si>
  <si>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</si>
  <si>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</si>
  <si>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</si>
  <si>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</si>
  <si>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</si>
  <si>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</si>
  <si>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</si>
  <si>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</si>
  <si>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</si>
  <si>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</si>
  <si>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</si>
  <si>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</si>
  <si>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</si>
  <si>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</si>
  <si>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</si>
  <si>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</si>
  <si>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</si>
  <si>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</si>
  <si>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</si>
  <si>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</si>
  <si>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</si>
  <si>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</si>
  <si>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</si>
  <si>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</si>
  <si>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</si>
  <si>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</si>
  <si>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</si>
  <si>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</si>
  <si>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</si>
  <si>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</si>
  <si>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</si>
  <si>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</si>
  <si>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</si>
  <si>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</si>
  <si>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</si>
  <si>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</si>
  <si>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</si>
  <si>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</si>
  <si>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</si>
  <si>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</si>
  <si>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</si>
  <si>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</si>
  <si>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</si>
  <si>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</si>
  <si>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</si>
  <si>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</si>
  <si>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</si>
  <si>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</si>
  <si>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</si>
  <si>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</si>
  <si>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</si>
  <si>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</si>
  <si>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</si>
  <si>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</si>
  <si>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</si>
  <si>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</si>
  <si>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</si>
  <si>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</si>
  <si>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</si>
  <si>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</si>
  <si>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</si>
  <si>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</si>
  <si>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</si>
  <si>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</si>
  <si>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</si>
  <si>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</si>
  <si>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</si>
  <si>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</si>
  <si>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</si>
  <si>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</si>
  <si>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</si>
  <si>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</si>
  <si>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</si>
  <si>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</si>
  <si>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</si>
  <si>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</si>
  <si>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</si>
  <si>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</si>
  <si>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</si>
  <si>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</si>
  <si>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</si>
  <si>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</si>
  <si>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</si>
  <si>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</si>
  <si>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</si>
  <si>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</si>
  <si>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</si>
  <si>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</si>
  <si>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</si>
  <si>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</si>
  <si>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</si>
  <si>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</si>
  <si>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</si>
  <si>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</si>
  <si>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</si>
  <si>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</si>
  <si>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</si>
  <si>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</si>
  <si>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</si>
  <si>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</si>
  <si>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</si>
  <si>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</si>
  <si>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</si>
  <si>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</si>
  <si>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</si>
  <si>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</si>
  <si>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</si>
  <si>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</si>
  <si>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</si>
  <si>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</si>
  <si>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</si>
  <si>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</si>
  <si>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</si>
  <si>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</si>
  <si>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</si>
  <si>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</si>
  <si>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</si>
  <si>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</si>
  <si>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</si>
  <si>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</si>
  <si>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</si>
  <si>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</si>
  <si>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</si>
  <si>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</si>
  <si>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</si>
  <si>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</si>
  <si>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</si>
  <si>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</si>
  <si>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</si>
  <si>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</si>
  <si>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</si>
  <si>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</si>
  <si>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</si>
  <si>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</si>
  <si>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</si>
  <si>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</si>
  <si>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</si>
  <si>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</si>
  <si>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</si>
  <si>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</si>
  <si>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</si>
  <si>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</si>
  <si>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</si>
  <si>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</si>
  <si>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</si>
  <si>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</si>
  <si>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</si>
  <si>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</si>
  <si>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</si>
  <si>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</si>
  <si>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</si>
  <si>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</si>
  <si>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</si>
  <si>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</si>
  <si>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</si>
  <si>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</si>
  <si>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</si>
  <si>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</si>
  <si>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</si>
  <si>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</si>
  <si>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</si>
  <si>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</si>
  <si>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</si>
  <si>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</si>
  <si>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</si>
  <si>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</si>
  <si>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</si>
  <si>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</si>
  <si>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</si>
  <si>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</si>
  <si>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</si>
  <si>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</si>
  <si>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</si>
  <si>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</si>
  <si>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</si>
  <si>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</si>
  <si>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</si>
  <si>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</si>
  <si>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</si>
  <si>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</si>
  <si>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</si>
  <si>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</si>
  <si>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</si>
  <si>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</si>
  <si>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</si>
  <si>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</si>
  <si>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</si>
  <si>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</si>
  <si>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</si>
  <si>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</si>
  <si>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</si>
  <si>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</si>
  <si>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</si>
  <si>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</si>
  <si>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</si>
  <si>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</si>
  <si>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</si>
  <si>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</si>
  <si>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</si>
  <si>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</si>
  <si>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</si>
  <si>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</si>
  <si>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</si>
  <si>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</si>
  <si>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</si>
  <si>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</si>
  <si>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</si>
  <si>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</si>
  <si>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</si>
  <si>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</si>
  <si>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</si>
  <si>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</si>
  <si>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</si>
  <si>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</si>
  <si>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</si>
  <si>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</si>
  <si>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</si>
  <si>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</si>
  <si>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</si>
  <si>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</si>
  <si>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</si>
  <si>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</si>
  <si>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</si>
  <si>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</si>
  <si>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</si>
  <si>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</si>
  <si>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</si>
  <si>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</si>
  <si>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</si>
  <si>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</si>
  <si>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</si>
  <si>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</si>
  <si>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</si>
  <si>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</si>
  <si>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</si>
  <si>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</si>
  <si>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</si>
  <si>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</si>
  <si>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</si>
  <si>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</si>
  <si>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</si>
  <si>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</si>
  <si>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</si>
  <si>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</si>
  <si>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</si>
  <si>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</si>
  <si>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</si>
  <si>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</si>
  <si>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</si>
  <si>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</si>
  <si>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</si>
  <si>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</si>
  <si>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</si>
  <si>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</si>
  <si>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</si>
  <si>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</si>
  <si>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</si>
  <si>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</si>
  <si>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</si>
  <si>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</si>
  <si>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</si>
  <si>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</si>
  <si>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</si>
  <si>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</si>
  <si>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</si>
  <si>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</si>
  <si>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</si>
  <si>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</si>
  <si>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</si>
  <si>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</si>
  <si>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</si>
  <si>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</si>
  <si>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</si>
  <si>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</si>
  <si>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</si>
  <si>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</si>
  <si>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</si>
  <si>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</si>
  <si>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</si>
  <si>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</si>
  <si>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</si>
  <si>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</si>
  <si>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</si>
  <si>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</si>
  <si>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</si>
  <si>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</si>
  <si>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</si>
  <si>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</si>
  <si>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</si>
  <si>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</si>
  <si>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</si>
  <si>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</si>
  <si>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</si>
  <si>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</si>
  <si>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</si>
  <si>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</si>
  <si>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</si>
  <si>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</si>
  <si>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</si>
  <si>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</si>
  <si>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</si>
  <si>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</si>
  <si>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</si>
  <si>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</si>
  <si>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</si>
  <si>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</si>
  <si>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</si>
  <si>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</si>
  <si>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</si>
  <si>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</si>
  <si>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</si>
  <si>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</si>
  <si>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</si>
  <si>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</si>
  <si>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</si>
  <si>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</si>
  <si>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</si>
  <si>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</si>
  <si>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</si>
  <si>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</si>
  <si>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</si>
  <si>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</si>
  <si>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</si>
  <si>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</si>
  <si>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</si>
  <si>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</si>
  <si>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</si>
  <si>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</si>
  <si>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</si>
  <si>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</si>
  <si>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</si>
  <si>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</si>
  <si>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</si>
  <si>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</si>
  <si>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</si>
  <si>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</si>
  <si>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</si>
  <si>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</si>
  <si>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</si>
  <si>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</si>
  <si>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</si>
  <si>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</si>
  <si>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</si>
  <si>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</si>
  <si>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</si>
  <si>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</si>
  <si>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</si>
  <si>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</si>
  <si>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</si>
  <si>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</si>
  <si>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</si>
  <si>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</si>
  <si>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</si>
  <si>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</si>
  <si>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</si>
  <si>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</si>
  <si>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</si>
  <si>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</si>
  <si>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</si>
  <si>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</si>
  <si>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</si>
  <si>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</si>
  <si>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</si>
  <si>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</si>
  <si>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</si>
  <si>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</si>
  <si>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</si>
  <si>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</si>
  <si>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</si>
  <si>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</si>
  <si>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</si>
  <si>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</si>
  <si>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</si>
  <si>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</si>
  <si>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</si>
  <si>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</si>
  <si>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</si>
  <si>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</si>
  <si>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</si>
  <si>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</si>
  <si>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</si>
  <si>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</si>
  <si>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</si>
  <si>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</si>
  <si>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</si>
  <si>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</si>
  <si>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</si>
  <si>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</si>
  <si>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</si>
  <si>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</si>
  <si>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</si>
  <si>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</si>
  <si>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</si>
  <si>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</si>
  <si>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</si>
  <si>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</si>
  <si>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</si>
  <si>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</si>
  <si>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</si>
  <si>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</si>
  <si>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</si>
  <si>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</si>
  <si>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</si>
  <si>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</si>
  <si>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</si>
  <si>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</si>
  <si>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</si>
  <si>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</si>
  <si>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</si>
  <si>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</si>
  <si>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</si>
  <si>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</si>
  <si>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</si>
  <si>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</si>
  <si>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</si>
  <si>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</si>
  <si>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</si>
  <si>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</si>
  <si>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</si>
  <si>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</si>
  <si>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</si>
  <si>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</si>
  <si>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</si>
  <si>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</si>
  <si>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</si>
  <si>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</si>
  <si>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</si>
  <si>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</si>
  <si>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</si>
  <si>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</si>
  <si>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</si>
  <si>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</si>
  <si>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</si>
  <si>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</si>
  <si>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</si>
  <si>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</si>
  <si>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</si>
  <si>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</si>
  <si>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</si>
  <si>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</si>
  <si>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</si>
  <si>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</si>
  <si>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</si>
  <si>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</si>
  <si>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</si>
  <si>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</si>
  <si>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</si>
  <si>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</si>
  <si>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</si>
  <si>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</si>
  <si>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</si>
  <si>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</si>
  <si>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</si>
  <si>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</si>
  <si>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</si>
  <si>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</si>
  <si>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</si>
  <si>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</si>
  <si>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</si>
  <si>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</si>
  <si>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</si>
  <si>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</si>
  <si>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</si>
  <si>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</si>
  <si>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</si>
  <si>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</si>
  <si>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</si>
  <si>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</si>
  <si>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</si>
  <si>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</si>
  <si>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</si>
  <si>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</si>
  <si>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</si>
  <si>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</si>
  <si>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</si>
  <si>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</si>
  <si>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</si>
  <si>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</si>
  <si>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</si>
  <si>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</si>
  <si>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</si>
  <si>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</si>
  <si>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</si>
  <si>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</si>
  <si>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</si>
  <si>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</si>
  <si>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</si>
  <si>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</si>
  <si>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</si>
  <si>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</si>
  <si>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</si>
  <si>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</si>
  <si>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</si>
  <si>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</si>
  <si>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</si>
  <si>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</si>
  <si>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</si>
  <si>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</si>
  <si>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</si>
  <si>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</si>
  <si>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</si>
  <si>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</si>
  <si>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</si>
  <si>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</si>
  <si>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</si>
  <si>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</si>
  <si>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</si>
  <si>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</si>
  <si>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</si>
  <si>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</si>
  <si>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</si>
  <si>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</si>
  <si>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</si>
  <si>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</si>
  <si>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</si>
  <si>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</si>
  <si>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</si>
  <si>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</si>
  <si>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</si>
  <si>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</si>
  <si>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</si>
  <si>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</si>
  <si>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</si>
  <si>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</si>
  <si>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</si>
  <si>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</si>
  <si>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</si>
  <si>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</si>
  <si>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</si>
  <si>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</si>
  <si>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</si>
  <si>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</si>
  <si>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</si>
  <si>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</si>
  <si>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</si>
  <si>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</si>
  <si>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</si>
  <si>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</si>
  <si>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</si>
  <si>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</si>
  <si>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</si>
  <si>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</si>
  <si>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</si>
  <si>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</si>
  <si>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</si>
  <si>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</si>
  <si>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</si>
  <si>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</si>
  <si>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</si>
  <si>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</si>
  <si>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</si>
  <si>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</si>
  <si>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</si>
  <si>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</si>
  <si>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</si>
  <si>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</si>
  <si>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</si>
  <si>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</si>
  <si>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</si>
  <si>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</si>
  <si>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</si>
  <si>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</si>
  <si>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</si>
  <si>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</si>
  <si>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</si>
  <si>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</si>
  <si>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</si>
  <si>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</si>
  <si>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</si>
  <si>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</si>
  <si>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</si>
  <si>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</si>
  <si>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</si>
  <si>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</si>
  <si>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</si>
  <si>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</si>
  <si>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</si>
  <si>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</si>
  <si>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</si>
  <si>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</si>
  <si>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</si>
  <si>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</si>
  <si>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</si>
  <si>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</si>
  <si>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</si>
  <si>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</si>
  <si>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</si>
  <si>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</si>
  <si>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</si>
  <si>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</si>
  <si>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</si>
  <si>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</si>
  <si>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</si>
  <si>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</si>
  <si>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</si>
  <si>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</si>
  <si>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</si>
  <si>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</si>
  <si>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</si>
  <si>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</si>
  <si>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</si>
  <si>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</si>
  <si>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</si>
  <si>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</si>
  <si>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</si>
  <si>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</si>
  <si>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</si>
  <si>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</si>
  <si>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</si>
  <si>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</si>
  <si>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</si>
  <si>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</si>
  <si>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</si>
  <si>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</si>
  <si>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</si>
  <si>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</si>
  <si>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</si>
  <si>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</si>
  <si>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</si>
  <si>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</si>
  <si>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</si>
  <si>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</si>
  <si>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</si>
  <si>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</si>
  <si>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</si>
  <si>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</si>
  <si>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</si>
  <si>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</si>
  <si>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</si>
  <si>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</si>
  <si>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</si>
  <si>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</si>
  <si>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</si>
  <si>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</si>
  <si>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</si>
  <si>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</si>
  <si>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</si>
  <si>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</si>
  <si>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</si>
  <si>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</si>
  <si>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</si>
  <si>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</si>
  <si>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</si>
  <si>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</si>
  <si>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</si>
  <si>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</si>
  <si>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</si>
  <si>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</si>
  <si>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</si>
  <si>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</si>
  <si>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</si>
  <si>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</si>
  <si>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</si>
  <si>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</si>
  <si>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</si>
  <si>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</si>
  <si>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</si>
  <si>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</si>
  <si>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</si>
  <si>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</si>
  <si>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</si>
  <si>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</si>
  <si>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</si>
  <si>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</si>
  <si>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</si>
  <si>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</si>
  <si>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</si>
  <si>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</si>
  <si>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</si>
  <si>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</si>
  <si>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</si>
  <si>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</si>
  <si>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</si>
  <si>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</si>
  <si>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</si>
  <si>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</si>
  <si>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</si>
  <si>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</si>
  <si>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</si>
  <si>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</si>
  <si>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</si>
  <si>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</si>
  <si>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</si>
  <si>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</si>
  <si>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</si>
  <si>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</si>
  <si>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</si>
  <si>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</si>
  <si>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</si>
  <si>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</si>
  <si>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</si>
  <si>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</si>
  <si>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</si>
  <si>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</si>
  <si>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</si>
  <si>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</si>
  <si>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</si>
  <si>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</si>
  <si>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</si>
  <si>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</si>
  <si>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</si>
  <si>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</si>
  <si>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</si>
  <si>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</si>
  <si>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</si>
  <si>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</si>
  <si>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</si>
  <si>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</si>
  <si>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</si>
  <si>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</si>
  <si>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</si>
  <si>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</si>
  <si>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</si>
  <si>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</si>
  <si>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</si>
  <si>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</si>
  <si>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</si>
  <si>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</si>
  <si>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</si>
  <si>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</si>
  <si>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</si>
  <si>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</si>
  <si>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</si>
  <si>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</si>
  <si>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</si>
  <si>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</si>
  <si>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</si>
  <si>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</si>
  <si>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</si>
  <si>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</si>
  <si>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</si>
  <si>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</si>
  <si>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</si>
  <si>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</si>
  <si>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</si>
  <si>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</si>
  <si>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</si>
  <si>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</si>
  <si>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</si>
  <si>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</si>
  <si>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</si>
  <si>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</si>
  <si>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</si>
  <si>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</si>
  <si>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</si>
  <si>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</si>
  <si>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</si>
  <si>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</si>
  <si>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</si>
  <si>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</si>
  <si>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</si>
  <si>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</si>
  <si>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</si>
  <si>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</si>
  <si>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</si>
  <si>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</si>
  <si>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</si>
  <si>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</si>
  <si>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</si>
  <si>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</si>
  <si>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</si>
  <si>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</si>
  <si>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</si>
  <si>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</si>
  <si>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</si>
  <si>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</si>
  <si>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</si>
  <si>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</si>
  <si>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</si>
  <si>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</si>
  <si>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</si>
  <si>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</si>
  <si>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</si>
  <si>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</si>
  <si>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</si>
  <si>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</si>
  <si>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</si>
  <si>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</si>
  <si>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</si>
  <si>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</si>
  <si>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</si>
  <si>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</si>
  <si>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</si>
  <si>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</si>
  <si>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</si>
  <si>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</si>
  <si>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</si>
  <si>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</si>
  <si>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</si>
  <si>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</si>
  <si>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</si>
  <si>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</si>
  <si>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</si>
  <si>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</si>
  <si>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</si>
  <si>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</si>
  <si>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</si>
  <si>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</si>
  <si>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</si>
  <si>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</si>
  <si>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</si>
  <si>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</si>
  <si>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</si>
  <si>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</si>
  <si>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</si>
  <si>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</si>
  <si>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</si>
  <si>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</si>
  <si>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</si>
  <si>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</si>
  <si>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</si>
  <si>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</si>
  <si>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</si>
  <si>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</si>
  <si>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</si>
  <si>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</si>
  <si>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</si>
  <si>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</si>
  <si>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</si>
  <si>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</si>
  <si>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</si>
  <si>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</si>
  <si>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</si>
  <si>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</si>
  <si>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</si>
  <si>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</si>
  <si>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</si>
  <si>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</si>
  <si>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</si>
  <si>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</si>
  <si>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</si>
  <si>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</si>
  <si>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</si>
  <si>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</si>
  <si>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</si>
  <si>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</si>
  <si>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</si>
  <si>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</si>
  <si>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</si>
  <si>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</si>
  <si>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</si>
  <si>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</si>
  <si>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</si>
  <si>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</si>
  <si>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</si>
  <si>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</si>
  <si>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</si>
  <si>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</si>
  <si>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</si>
  <si>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</si>
  <si>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</si>
  <si>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</si>
  <si>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</si>
  <si>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</si>
  <si>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</si>
  <si>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</si>
  <si>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</si>
  <si>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</si>
  <si>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</si>
  <si>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</si>
  <si>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</si>
  <si>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</si>
  <si>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</si>
  <si>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</si>
  <si>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</si>
  <si>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</si>
  <si>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</si>
  <si>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</si>
  <si>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</si>
  <si>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</si>
  <si>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</si>
  <si>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</si>
  <si>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</si>
  <si>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</si>
  <si>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</si>
  <si>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</si>
  <si>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</si>
  <si>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</si>
  <si>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</si>
  <si>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</si>
  <si>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</si>
  <si>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</si>
  <si>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</si>
  <si>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</si>
  <si>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</si>
  <si>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</si>
  <si>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</si>
  <si>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</si>
  <si>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</si>
  <si>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</si>
  <si>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</si>
  <si>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</si>
  <si>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</si>
  <si>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</si>
  <si>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</si>
  <si>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</si>
  <si>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</si>
  <si>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</si>
  <si>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</si>
  <si>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</si>
  <si>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</si>
  <si>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</si>
  <si>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</si>
  <si>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</si>
  <si>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</si>
  <si>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</si>
  <si>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</si>
  <si>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</si>
  <si>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</si>
  <si>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</si>
  <si>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</si>
  <si>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</si>
  <si>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</si>
  <si>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</si>
  <si>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</si>
  <si>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</si>
  <si>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</si>
  <si>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</si>
  <si>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</si>
  <si>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</si>
  <si>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</si>
  <si>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</si>
  <si>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</si>
  <si>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</si>
  <si>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</si>
  <si>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</si>
  <si>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</si>
  <si>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</si>
  <si>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</si>
  <si>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</si>
  <si>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</si>
  <si>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</si>
  <si>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</si>
  <si>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</si>
  <si>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</si>
  <si>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</si>
  <si>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</si>
  <si>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</si>
  <si>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</si>
  <si>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</si>
  <si>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</si>
  <si>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</si>
  <si>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</si>
  <si>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</si>
  <si>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</si>
  <si>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</si>
  <si>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</si>
  <si>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</si>
  <si>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</si>
  <si>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</si>
  <si>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</si>
  <si>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</si>
  <si>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</si>
  <si>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</si>
  <si>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</si>
  <si>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</si>
  <si>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</si>
  <si>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</si>
  <si>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</si>
  <si>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</si>
  <si>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</si>
  <si>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</si>
  <si>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</si>
  <si>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</si>
  <si>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</si>
  <si>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</si>
  <si>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</si>
  <si>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</si>
  <si>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</si>
  <si>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</si>
  <si>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</si>
  <si>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</si>
  <si>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</si>
  <si>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</si>
  <si>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</si>
  <si>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</si>
  <si>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</si>
  <si>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</si>
  <si>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</si>
  <si>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</si>
  <si>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</si>
  <si>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</si>
  <si>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</si>
  <si>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</si>
  <si>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</si>
  <si>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</si>
  <si>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</si>
  <si>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</si>
  <si>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</si>
  <si>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</si>
  <si>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</si>
  <si>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</si>
  <si>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</si>
  <si>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</si>
  <si>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</si>
  <si>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</si>
  <si>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</si>
  <si>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</si>
  <si>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</si>
  <si>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</si>
  <si>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</si>
  <si>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</si>
  <si>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</si>
  <si>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</si>
  <si>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</si>
  <si>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</si>
  <si>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</si>
  <si>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</si>
  <si>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</si>
  <si>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</si>
  <si>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</si>
  <si>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</si>
  <si>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</si>
  <si>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</si>
  <si>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</si>
  <si>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</si>
  <si>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</si>
  <si>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</si>
  <si>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</si>
  <si>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</si>
  <si>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</si>
  <si>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</si>
  <si>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</si>
  <si>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</si>
  <si>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</si>
  <si>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</si>
  <si>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</si>
  <si>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</si>
  <si>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</si>
  <si>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</si>
  <si>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</si>
  <si>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</si>
  <si>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</si>
  <si>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</si>
  <si>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</si>
  <si>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</si>
  <si>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</si>
  <si>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</si>
  <si>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</si>
  <si>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</si>
  <si>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</si>
  <si>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</si>
  <si>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</si>
  <si>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</si>
  <si>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</si>
  <si>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</si>
  <si>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</si>
  <si>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</si>
  <si>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</si>
  <si>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</si>
  <si>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</si>
  <si>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</si>
  <si>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</si>
  <si>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</si>
  <si>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</si>
  <si>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</si>
  <si>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</si>
  <si>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</si>
  <si>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</si>
  <si>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</si>
  <si>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</si>
  <si>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</si>
  <si>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</si>
  <si>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</si>
  <si>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</si>
  <si>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</si>
  <si>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</si>
  <si>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</si>
  <si>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</si>
  <si>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</si>
  <si>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</si>
  <si>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</si>
  <si>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</si>
  <si>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</si>
  <si>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</si>
  <si>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</si>
  <si>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</si>
  <si>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</si>
  <si>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</si>
  <si>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</si>
  <si>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</si>
  <si>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</si>
  <si>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</si>
  <si>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</si>
  <si>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</si>
  <si>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</si>
  <si>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</si>
  <si>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</si>
  <si>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</si>
  <si>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</si>
  <si>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</si>
  <si>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</si>
  <si>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</si>
  <si>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</si>
  <si>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</si>
  <si>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</si>
  <si>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</si>
  <si>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</si>
  <si>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</si>
  <si>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</si>
  <si>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</si>
  <si>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</si>
  <si>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</si>
  <si>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</si>
  <si>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</si>
  <si>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</si>
  <si>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</si>
  <si>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</si>
  <si>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</si>
  <si>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</si>
  <si>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</si>
  <si>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</si>
  <si>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</si>
  <si>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</si>
  <si>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</si>
  <si>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</si>
  <si>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</si>
  <si>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</si>
  <si>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</si>
  <si>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</si>
  <si>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</si>
  <si>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</si>
  <si>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</si>
  <si>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</si>
  <si>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</si>
  <si>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</si>
  <si>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</si>
  <si>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</si>
  <si>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</si>
  <si>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</si>
  <si>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</si>
  <si>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</si>
  <si>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</si>
  <si>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</si>
  <si>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</si>
  <si>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</si>
  <si>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</si>
  <si>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</si>
  <si>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</si>
  <si>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</si>
  <si>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</si>
  <si>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</si>
  <si>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</si>
  <si>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</si>
  <si>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</si>
  <si>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</si>
  <si>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</si>
  <si>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</si>
  <si>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</si>
  <si>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</si>
  <si>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</si>
  <si>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</si>
  <si>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</si>
  <si>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</si>
  <si>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</si>
  <si>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</si>
  <si>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</si>
  <si>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</si>
  <si>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</si>
  <si>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</si>
  <si>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</si>
  <si>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</si>
  <si>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</si>
  <si>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</si>
  <si>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</si>
  <si>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</si>
  <si>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</si>
  <si>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</si>
  <si>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</si>
  <si>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</si>
  <si>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</si>
  <si>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</si>
  <si>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</si>
  <si>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</si>
  <si>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</si>
  <si>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</si>
  <si>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</si>
  <si>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</si>
  <si>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</si>
  <si>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</si>
  <si>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</si>
  <si>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</si>
  <si>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</si>
  <si>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</si>
  <si>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</si>
  <si>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</si>
  <si>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</si>
  <si>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</si>
  <si>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</si>
  <si>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</si>
  <si>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</si>
  <si>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</si>
  <si>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</si>
  <si>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</si>
  <si>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</si>
  <si>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</si>
  <si>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</si>
  <si>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</si>
  <si>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</si>
  <si>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</si>
  <si>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</si>
  <si>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</si>
  <si>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</si>
  <si>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</si>
  <si>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</si>
  <si>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</si>
  <si>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</si>
  <si>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</si>
  <si>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</si>
  <si>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</si>
  <si>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</si>
  <si>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</si>
  <si>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</si>
  <si>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</si>
  <si>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</si>
  <si>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</si>
  <si>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</si>
  <si>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</si>
  <si>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</si>
  <si>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</si>
  <si>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</si>
  <si>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</si>
  <si>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</si>
  <si>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</si>
  <si>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</si>
  <si>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</si>
  <si>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</si>
  <si>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</si>
  <si>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</si>
  <si>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</si>
  <si>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</si>
  <si>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</si>
  <si>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</si>
  <si>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</si>
  <si>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</si>
  <si>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</si>
  <si>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</si>
  <si>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</si>
  <si>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</si>
  <si>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</si>
  <si>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</si>
  <si>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</si>
  <si>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</si>
  <si>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</si>
  <si>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</si>
  <si>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</si>
  <si>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</si>
  <si>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</si>
  <si>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</si>
  <si>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</si>
  <si>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</si>
  <si>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</si>
  <si>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</si>
  <si>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</si>
  <si>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</si>
  <si>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</si>
  <si>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</si>
  <si>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</si>
  <si>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</si>
  <si>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</si>
  <si>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</si>
  <si>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</si>
  <si>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</si>
  <si>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</si>
  <si>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</si>
  <si>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</si>
  <si>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</si>
  <si>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</si>
  <si>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</si>
  <si>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</si>
  <si>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</si>
  <si>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</si>
  <si>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</si>
  <si>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</si>
  <si>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</si>
  <si>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</si>
  <si>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</si>
  <si>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</si>
  <si>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</si>
  <si>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</si>
  <si>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</si>
  <si>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</si>
  <si>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</si>
  <si>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</si>
  <si>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</si>
  <si>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</si>
  <si>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</si>
  <si>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</si>
  <si>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</si>
  <si>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</si>
  <si>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</si>
  <si>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</si>
  <si>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</si>
  <si>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</si>
  <si>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</si>
  <si>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</si>
  <si>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</si>
  <si>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</si>
  <si>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</si>
  <si>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</si>
  <si>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</si>
  <si>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</si>
  <si>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</si>
  <si>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</si>
  <si>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</si>
  <si>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</si>
  <si>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</si>
  <si>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</si>
  <si>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</si>
  <si>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</si>
  <si>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</si>
  <si>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</si>
  <si>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</si>
  <si>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</si>
  <si>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</si>
  <si>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</si>
  <si>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</si>
  <si>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</si>
  <si>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</si>
  <si>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</si>
  <si>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</si>
  <si>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</si>
  <si>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</si>
  <si>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</si>
  <si>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</si>
  <si>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</si>
  <si>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</si>
  <si>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</si>
  <si>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</si>
  <si>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</si>
  <si>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</si>
  <si>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</si>
  <si>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</si>
  <si>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</si>
  <si>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</si>
  <si>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</si>
  <si>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</si>
  <si>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</si>
  <si>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</si>
  <si>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</si>
  <si>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</si>
  <si>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</si>
  <si>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</si>
  <si>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</si>
  <si>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</si>
  <si>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</si>
  <si>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</si>
  <si>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</si>
  <si>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</si>
  <si>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</si>
  <si>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</si>
  <si>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</si>
  <si>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</si>
  <si>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</si>
  <si>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</si>
  <si>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</si>
  <si>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</si>
  <si>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</si>
  <si>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</si>
  <si>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</si>
  <si>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</si>
  <si>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</si>
  <si>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</si>
  <si>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</si>
  <si>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</si>
  <si>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</si>
  <si>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</si>
  <si>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</si>
  <si>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</si>
  <si>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</si>
  <si>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</si>
  <si>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</si>
  <si>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</si>
  <si>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</si>
  <si>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</si>
  <si>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</si>
  <si>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</si>
  <si>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</si>
  <si>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</si>
  <si>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</si>
  <si>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</si>
  <si>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</si>
  <si>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</si>
  <si>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</si>
  <si>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</si>
  <si>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</si>
  <si>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</si>
  <si>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</si>
  <si>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</si>
  <si>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</si>
  <si>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</si>
  <si>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</si>
  <si>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</si>
  <si>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</si>
  <si>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</si>
  <si>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</si>
  <si>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</si>
  <si>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</si>
  <si>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</si>
  <si>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</si>
  <si>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</si>
  <si>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</si>
  <si>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</si>
  <si>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</si>
  <si>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</si>
  <si>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</si>
  <si>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</si>
  <si>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</si>
  <si>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</si>
  <si>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</si>
  <si>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</si>
  <si>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</si>
  <si>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</si>
  <si>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</si>
  <si>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</si>
  <si>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</si>
  <si>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</si>
  <si>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</si>
  <si>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</si>
  <si>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</si>
  <si>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</si>
  <si>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</si>
  <si>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</si>
  <si>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</si>
  <si>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</si>
  <si>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</si>
  <si>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</si>
  <si>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</si>
  <si>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</si>
  <si>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</si>
  <si>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</si>
  <si>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</si>
  <si>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</si>
  <si>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</si>
  <si>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</si>
  <si>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</si>
  <si>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</si>
  <si>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</si>
  <si>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</si>
  <si>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</si>
  <si>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</si>
  <si>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</si>
  <si>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</si>
  <si>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</si>
  <si>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</si>
  <si>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</si>
  <si>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</si>
  <si>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</si>
  <si>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</si>
  <si>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</si>
  <si>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</si>
  <si>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</si>
  <si>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</si>
  <si>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</si>
  <si>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</si>
  <si>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</si>
  <si>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</si>
  <si>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</si>
  <si>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</si>
  <si>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</si>
  <si>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</si>
  <si>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</si>
  <si>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</si>
  <si>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</si>
  <si>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</si>
  <si>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</si>
  <si>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</si>
  <si>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</si>
  <si>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</si>
  <si>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</si>
  <si>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</si>
  <si>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</si>
  <si>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</si>
  <si>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</si>
  <si>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</si>
  <si>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</si>
  <si>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</si>
  <si>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</si>
  <si>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</si>
  <si>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</si>
  <si>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</si>
  <si>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</si>
  <si>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</si>
  <si>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</si>
  <si>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</si>
  <si>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</si>
  <si>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</si>
  <si>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</si>
  <si>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</si>
  <si>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</si>
  <si>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</si>
  <si>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</si>
  <si>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</si>
  <si>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</si>
  <si>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</si>
  <si>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</si>
  <si>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</si>
  <si>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</si>
  <si>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</si>
  <si>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</si>
  <si>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</si>
  <si>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</si>
  <si>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</si>
  <si>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</si>
  <si>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</si>
  <si>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</si>
  <si>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</si>
  <si>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</si>
  <si>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</si>
  <si>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</si>
  <si>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</si>
  <si>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</si>
  <si>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</si>
  <si>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</si>
  <si>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</si>
  <si>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</si>
  <si>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</si>
  <si>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</si>
  <si>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</si>
  <si>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</si>
  <si>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</si>
  <si>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</si>
  <si>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</si>
  <si>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</si>
  <si>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</si>
  <si>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</si>
  <si>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</si>
  <si>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</si>
  <si>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</si>
  <si>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</si>
  <si>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</si>
  <si>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</si>
  <si>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</si>
  <si>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</si>
  <si>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</si>
  <si>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</si>
  <si>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</si>
  <si>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</si>
  <si>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</si>
  <si>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</si>
  <si>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</si>
  <si>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</si>
  <si>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</si>
  <si>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</si>
  <si>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</si>
  <si>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</si>
  <si>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</si>
  <si>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</si>
  <si>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</si>
  <si>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</si>
  <si>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</si>
  <si>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</si>
  <si>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</si>
  <si>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</si>
  <si>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</si>
  <si>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</si>
  <si>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</si>
  <si>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</si>
  <si>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</si>
  <si>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</si>
  <si>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</si>
  <si>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</si>
  <si>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</si>
  <si>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</si>
  <si>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</si>
  <si>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</si>
  <si>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</si>
  <si>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</si>
  <si>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</si>
  <si>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</si>
  <si>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</si>
  <si>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</si>
  <si>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</si>
  <si>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</si>
  <si>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</si>
  <si>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</si>
  <si>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</si>
  <si>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</si>
  <si>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</si>
  <si>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</si>
  <si>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</si>
  <si>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</si>
  <si>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</si>
  <si>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</si>
  <si>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</si>
  <si>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</si>
  <si>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</si>
  <si>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</si>
  <si>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</si>
  <si>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</si>
  <si>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</si>
  <si>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</si>
  <si>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</si>
  <si>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</si>
  <si>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</si>
  <si>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</si>
  <si>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</si>
  <si>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</si>
  <si>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</si>
  <si>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</si>
  <si>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</si>
  <si>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</si>
  <si>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</si>
  <si>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</si>
  <si>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</si>
  <si>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</si>
  <si>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</si>
  <si>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</si>
  <si>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</si>
  <si>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</si>
  <si>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</si>
  <si>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</si>
  <si>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</si>
  <si>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</si>
  <si>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</si>
  <si>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</si>
  <si>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</si>
  <si>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</si>
  <si>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</si>
  <si>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</si>
  <si>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</si>
  <si>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</si>
  <si>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</si>
  <si>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</si>
  <si>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</si>
  <si>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</si>
  <si>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</si>
  <si>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</si>
  <si>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</si>
  <si>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</si>
  <si>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</si>
  <si>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</si>
  <si>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</si>
  <si>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</si>
  <si>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</si>
  <si>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</si>
  <si>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</si>
  <si>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</si>
  <si>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</si>
  <si>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</si>
  <si>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</si>
  <si>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</si>
  <si>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</si>
  <si>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</si>
  <si>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</si>
  <si>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</si>
  <si>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</si>
  <si>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</si>
  <si>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</si>
  <si>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</si>
  <si>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</si>
  <si>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</si>
  <si>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</si>
  <si>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</si>
  <si>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</si>
  <si>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</si>
  <si>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</si>
  <si>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</si>
  <si>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</si>
  <si>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</si>
  <si>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</si>
  <si>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</si>
  <si>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</si>
  <si>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</si>
  <si>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</si>
  <si>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</si>
  <si>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</si>
  <si>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</si>
  <si>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</si>
  <si>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</si>
  <si>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</si>
  <si>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</si>
  <si>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</si>
  <si>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</si>
  <si>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</si>
  <si>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</si>
  <si>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</si>
  <si>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</si>
  <si>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</si>
  <si>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</si>
  <si>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</si>
  <si>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</si>
  <si>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</si>
  <si>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</si>
  <si>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</si>
  <si>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</si>
  <si>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</si>
  <si>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</si>
  <si>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</si>
  <si>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</si>
  <si>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</si>
  <si>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</si>
  <si>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</si>
  <si>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</si>
  <si>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</si>
  <si>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</si>
  <si>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</si>
  <si>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</si>
  <si>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</si>
  <si>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</si>
  <si>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</si>
  <si>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</si>
  <si>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</si>
  <si>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</si>
  <si>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</si>
  <si>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</si>
  <si>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</si>
  <si>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</si>
  <si>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</si>
  <si>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</si>
  <si>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</si>
  <si>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</si>
  <si>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</si>
  <si>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</si>
  <si>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</si>
  <si>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</si>
  <si>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</si>
  <si>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</si>
  <si>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</si>
  <si>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</si>
  <si>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</si>
  <si>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</si>
  <si>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</si>
  <si>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</si>
  <si>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</si>
  <si>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</si>
  <si>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</si>
  <si>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</si>
  <si>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</si>
  <si>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</si>
  <si>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</si>
  <si>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</si>
  <si>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</si>
  <si>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</si>
  <si>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</si>
  <si>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</si>
  <si>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</si>
  <si>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</si>
  <si>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</si>
  <si>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</si>
  <si>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</si>
  <si>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</si>
  <si>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</si>
  <si>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</si>
  <si>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</si>
  <si>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</si>
  <si>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</si>
  <si>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</si>
  <si>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</si>
  <si>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</si>
  <si>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</si>
  <si>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</si>
  <si>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</si>
  <si>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</si>
  <si>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</si>
  <si>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</si>
  <si>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</si>
  <si>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</si>
  <si>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</si>
  <si>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</si>
  <si>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</si>
  <si>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</si>
  <si>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</si>
  <si>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</si>
  <si>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</si>
  <si>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</si>
  <si>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</si>
  <si>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</si>
  <si>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</si>
  <si>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</si>
  <si>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</si>
  <si>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</si>
  <si>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</si>
  <si>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</si>
  <si>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</si>
  <si>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</si>
  <si>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</si>
  <si>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</si>
  <si>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</si>
  <si>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</si>
  <si>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</si>
  <si>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</si>
  <si>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</si>
  <si>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</si>
  <si>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</si>
  <si>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</si>
  <si>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</si>
  <si>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</si>
  <si>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</si>
  <si>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</si>
  <si>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</si>
  <si>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</si>
  <si>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</si>
  <si>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</si>
  <si>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</si>
  <si>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</si>
  <si>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</si>
  <si>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</si>
  <si>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</si>
  <si>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</si>
  <si>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</si>
  <si>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</si>
  <si>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</si>
  <si>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</si>
  <si>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</si>
  <si>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</si>
  <si>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</si>
  <si>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</si>
  <si>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</si>
  <si>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</si>
  <si>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</si>
  <si>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</si>
  <si>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</si>
  <si>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</si>
  <si>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</si>
  <si>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</si>
  <si>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</si>
  <si>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</si>
  <si>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</si>
  <si>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</si>
  <si>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</si>
  <si>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</si>
  <si>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</si>
  <si>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</si>
  <si>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</si>
  <si>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</si>
  <si>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</si>
  <si>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</si>
  <si>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</si>
  <si>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</si>
  <si>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</si>
  <si>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</si>
  <si>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</si>
  <si>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</si>
  <si>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</si>
  <si>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</si>
  <si>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</si>
  <si>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</si>
  <si>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</si>
  <si>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</si>
  <si>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</si>
  <si>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</si>
  <si>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</si>
  <si>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</si>
  <si>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</si>
  <si>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</si>
  <si>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</si>
  <si>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</si>
  <si>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</si>
  <si>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</si>
  <si>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</si>
  <si>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</si>
  <si>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</si>
  <si>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</si>
  <si>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</si>
  <si>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</si>
  <si>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</si>
  <si>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</si>
  <si>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</si>
  <si>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</si>
  <si>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</si>
  <si>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</si>
  <si>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</si>
  <si>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</si>
  <si>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</si>
  <si>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</si>
  <si>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</si>
  <si>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</si>
  <si>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</si>
  <si>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</si>
  <si>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</si>
  <si>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</si>
  <si>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</si>
  <si>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</si>
  <si>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</si>
  <si>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</si>
  <si>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</si>
  <si>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</si>
  <si>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</si>
  <si>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</si>
  <si>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</si>
  <si>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</si>
  <si>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</si>
  <si>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</si>
  <si>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</si>
  <si>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</si>
  <si>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</si>
  <si>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</si>
  <si>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</si>
  <si>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</si>
  <si>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</si>
  <si>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</si>
  <si>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</si>
  <si>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</si>
  <si>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</si>
  <si>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</si>
  <si>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</si>
  <si>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</si>
  <si>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</si>
  <si>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</si>
  <si>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</si>
  <si>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</si>
  <si>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</si>
  <si>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</si>
  <si>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</si>
  <si>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</si>
  <si>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</si>
  <si>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</si>
  <si>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</si>
  <si>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</si>
  <si>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</si>
  <si>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</si>
  <si>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</si>
  <si>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</si>
  <si>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</si>
  <si>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</si>
  <si>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</si>
  <si>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</si>
  <si>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</si>
  <si>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</si>
  <si>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</si>
  <si>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</si>
  <si>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</si>
  <si>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</si>
  <si>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</si>
  <si>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</si>
  <si>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</si>
  <si>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</si>
  <si>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</si>
  <si>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</si>
  <si>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</si>
  <si>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</si>
  <si>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</si>
  <si>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</si>
  <si>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</si>
  <si>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</si>
  <si>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</si>
  <si>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</si>
  <si>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</si>
  <si>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</si>
  <si>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</si>
  <si>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</si>
  <si>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</si>
  <si>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</si>
  <si>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</si>
  <si>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</si>
  <si>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</si>
  <si>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</si>
  <si>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</si>
  <si>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</si>
  <si>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</si>
  <si>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</si>
  <si>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</si>
  <si>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</si>
  <si>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</si>
  <si>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</si>
  <si>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</si>
  <si>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</si>
  <si>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</si>
  <si>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</si>
  <si>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</si>
  <si>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</si>
  <si>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</si>
  <si>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</si>
  <si>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</si>
  <si>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</si>
  <si>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</si>
  <si>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</si>
  <si>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</si>
  <si>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</si>
  <si>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</si>
  <si>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</si>
  <si>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</si>
  <si>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</si>
  <si>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</si>
  <si>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</si>
  <si>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</si>
  <si>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</si>
  <si>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</si>
  <si>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</si>
  <si>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</si>
  <si>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</si>
  <si>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</si>
  <si>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</si>
  <si>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</si>
  <si>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</si>
  <si>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</si>
  <si>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</si>
  <si>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</si>
  <si>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</si>
  <si>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</si>
  <si>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</si>
  <si>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</si>
  <si>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</si>
  <si>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</si>
  <si>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</si>
  <si>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</si>
  <si>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</si>
  <si>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</si>
  <si>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</si>
  <si>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</si>
  <si>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</si>
  <si>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</si>
  <si>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</si>
  <si>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</si>
  <si>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</si>
  <si>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</si>
  <si>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</si>
  <si>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</si>
  <si>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</si>
  <si>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</si>
  <si>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</si>
  <si>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</si>
  <si>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</si>
  <si>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</si>
  <si>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</si>
  <si>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</si>
  <si>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</si>
  <si>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</si>
  <si>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</si>
  <si>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</si>
  <si>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</si>
  <si>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</si>
  <si>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</si>
  <si>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</si>
  <si>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</si>
  <si>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</si>
  <si>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</si>
  <si>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</si>
  <si>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</si>
  <si>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</si>
  <si>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</si>
  <si>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</si>
  <si>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</si>
  <si>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</si>
  <si>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</si>
  <si>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</si>
  <si>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</si>
  <si>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</si>
  <si>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</si>
  <si>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</si>
  <si>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</si>
  <si>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</si>
  <si>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</si>
  <si>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</si>
  <si>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</si>
  <si>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</si>
  <si>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</si>
  <si>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</si>
  <si>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</si>
  <si>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</si>
  <si>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</si>
  <si>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</si>
  <si>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</si>
  <si>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</si>
  <si>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</si>
  <si>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</si>
  <si>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</si>
  <si>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</si>
  <si>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</si>
  <si>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</si>
  <si>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</si>
  <si>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</si>
  <si>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</si>
  <si>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</si>
  <si>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</si>
  <si>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</si>
  <si>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</si>
  <si>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</si>
  <si>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</si>
  <si>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</si>
  <si>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</si>
  <si>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</si>
  <si>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</si>
  <si>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</si>
  <si>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</si>
  <si>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</si>
  <si>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</si>
  <si>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</si>
  <si>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</si>
  <si>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</si>
  <si>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</si>
  <si>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</si>
  <si>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</si>
  <si>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</si>
  <si>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</si>
  <si>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</si>
  <si>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</si>
  <si>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</si>
  <si>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</si>
  <si>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</si>
  <si>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</si>
  <si>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</si>
  <si>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</si>
  <si>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</si>
  <si>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</si>
  <si>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</si>
  <si>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</si>
  <si>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</si>
  <si>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</si>
  <si>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</si>
  <si>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</si>
  <si>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</si>
  <si>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</si>
  <si>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</si>
  <si>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</si>
  <si>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</si>
  <si>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</si>
  <si>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</si>
  <si>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</si>
  <si>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</si>
  <si>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</si>
  <si>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</si>
  <si>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</si>
  <si>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</si>
  <si>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</si>
  <si>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</si>
  <si>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</si>
  <si>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</si>
  <si>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</si>
  <si>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</si>
  <si>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</si>
  <si>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</si>
  <si>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</si>
  <si>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</si>
  <si>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</si>
  <si>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</si>
  <si>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</si>
  <si>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</si>
  <si>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</si>
  <si>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</si>
  <si>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</si>
  <si>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</si>
  <si>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</si>
  <si>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</si>
  <si>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</si>
  <si>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</si>
  <si>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</si>
  <si>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</si>
  <si>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</si>
  <si>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</si>
  <si>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</si>
  <si>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</si>
  <si>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</si>
  <si>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</si>
  <si>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</si>
  <si>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</si>
  <si>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</si>
  <si>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</si>
  <si>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</si>
  <si>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</si>
  <si>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</si>
  <si>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</si>
  <si>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</si>
  <si>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</si>
  <si>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</si>
  <si>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</si>
  <si>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</si>
  <si>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</si>
  <si>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</si>
  <si>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</si>
  <si>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</si>
  <si>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</si>
  <si>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</si>
  <si>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</si>
  <si>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</si>
  <si>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</si>
  <si>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</si>
  <si>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</si>
  <si>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</si>
  <si>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</si>
  <si>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</si>
  <si>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</si>
  <si>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</si>
  <si>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</si>
  <si>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</si>
  <si>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</si>
  <si>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</si>
  <si>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</si>
  <si>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</si>
  <si>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</si>
  <si>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</si>
  <si>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</si>
  <si>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</si>
  <si>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</si>
  <si>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</si>
  <si>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</si>
  <si>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</si>
  <si>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</si>
  <si>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</si>
  <si>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</si>
  <si>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</si>
  <si>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</si>
  <si>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</si>
  <si>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</si>
  <si>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</si>
  <si>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</si>
  <si>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</si>
  <si>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</si>
  <si>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</si>
  <si>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</si>
  <si>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</si>
  <si>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</si>
  <si>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</si>
  <si>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</si>
  <si>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</si>
  <si>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</si>
  <si>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</si>
  <si>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</si>
  <si>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</si>
  <si>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</si>
  <si>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</si>
  <si>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</si>
  <si>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</si>
  <si>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</si>
  <si>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</si>
  <si>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</si>
  <si>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</si>
  <si>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</si>
  <si>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</si>
  <si>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</si>
  <si>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</si>
  <si>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</si>
  <si>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</si>
  <si>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</si>
  <si>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</si>
  <si>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</si>
  <si>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</si>
  <si>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</si>
  <si>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</si>
  <si>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</si>
  <si>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</si>
  <si>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</si>
  <si>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</si>
  <si>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</si>
  <si>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</si>
  <si>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</si>
  <si>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</si>
  <si>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</si>
  <si>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</si>
  <si>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</si>
  <si>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</si>
  <si>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</si>
  <si>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</si>
  <si>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</si>
  <si>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</si>
  <si>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</si>
  <si>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</si>
  <si>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</si>
  <si>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</si>
  <si>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</si>
  <si>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</si>
  <si>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</si>
  <si>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</si>
  <si>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</si>
  <si>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</si>
  <si>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</si>
  <si>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</si>
  <si>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</si>
  <si>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</si>
  <si>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</si>
  <si>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</si>
  <si>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</si>
  <si>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</si>
  <si>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</si>
  <si>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</si>
  <si>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</si>
  <si>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</si>
  <si>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</si>
  <si>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</si>
  <si>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</si>
  <si>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</si>
  <si>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</si>
  <si>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</si>
  <si>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</si>
  <si>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</si>
  <si>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</si>
  <si>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</si>
  <si>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</si>
  <si>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</si>
  <si>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</si>
  <si>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</si>
  <si>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</si>
  <si>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</si>
  <si>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</si>
  <si>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</si>
  <si>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</si>
  <si>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</si>
  <si>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</si>
  <si>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</si>
  <si>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</si>
  <si>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</si>
  <si>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</si>
  <si>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</si>
  <si>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</si>
  <si>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</si>
  <si>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</si>
  <si>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</si>
  <si>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</si>
  <si>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</si>
  <si>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</si>
  <si>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</si>
  <si>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</si>
  <si>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</si>
  <si>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</si>
  <si>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</si>
  <si>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</si>
  <si>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</si>
  <si>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</si>
  <si>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</si>
  <si>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</si>
  <si>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</si>
  <si>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</si>
  <si>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</si>
  <si>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</si>
  <si>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</si>
  <si>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</si>
  <si>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</si>
  <si>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</si>
  <si>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</si>
  <si>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</si>
  <si>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</si>
  <si>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</si>
  <si>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</si>
  <si>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</si>
  <si>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</si>
  <si>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</si>
  <si>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</si>
  <si>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</si>
  <si>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</si>
  <si>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</si>
  <si>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</si>
  <si>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</si>
  <si>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</si>
  <si>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</si>
  <si>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</si>
  <si>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</si>
  <si>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</si>
  <si>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</si>
  <si>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</si>
  <si>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</si>
  <si>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</si>
  <si>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</si>
  <si>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</si>
  <si>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</si>
  <si>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</si>
  <si>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</si>
  <si>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</si>
  <si>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</si>
  <si>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</si>
  <si>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</si>
  <si>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</si>
  <si>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</si>
  <si>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</si>
  <si>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</si>
  <si>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</si>
  <si>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</si>
  <si>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</si>
  <si>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</si>
  <si>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</si>
  <si>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</si>
  <si>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</si>
  <si>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</si>
  <si>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</si>
  <si>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</si>
  <si>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</si>
  <si>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</si>
  <si>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</si>
  <si>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</si>
  <si>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</si>
  <si>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</si>
  <si>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</si>
  <si>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</si>
  <si>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</si>
  <si>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</si>
  <si>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</si>
  <si>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</si>
  <si>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</si>
  <si>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</si>
  <si>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</si>
  <si>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</si>
  <si>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</si>
  <si>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</si>
  <si>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</si>
  <si>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</si>
  <si>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</si>
  <si>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</si>
  <si>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</si>
  <si>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</si>
  <si>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</si>
  <si>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</si>
  <si>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</si>
  <si>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</si>
  <si>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</si>
  <si>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</si>
  <si>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</si>
  <si>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</si>
  <si>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</si>
  <si>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</si>
  <si>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</si>
  <si>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</si>
  <si>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</si>
  <si>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</si>
  <si>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</si>
  <si>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</si>
  <si>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</si>
  <si>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</si>
  <si>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</si>
  <si>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</si>
  <si>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</si>
  <si>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</si>
  <si>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</si>
  <si>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</si>
  <si>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</si>
  <si>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</si>
  <si>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</si>
  <si>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</si>
  <si>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</si>
  <si>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</si>
  <si>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</si>
  <si>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</si>
  <si>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</si>
  <si>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</si>
  <si>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</si>
  <si>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</si>
  <si>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</si>
  <si>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</si>
  <si>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</si>
  <si>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</si>
  <si>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</si>
  <si>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</si>
  <si>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</si>
  <si>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</si>
  <si>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</si>
  <si>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</si>
  <si>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</si>
  <si>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</si>
  <si>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</si>
  <si>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</si>
  <si>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</si>
  <si>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</si>
  <si>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</si>
  <si>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</si>
  <si>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</si>
  <si>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</si>
  <si>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</si>
  <si>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</si>
  <si>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</si>
  <si>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</si>
  <si>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</si>
  <si>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</si>
  <si>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</si>
  <si>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</si>
  <si>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</si>
  <si>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</si>
  <si>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</si>
  <si>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</si>
  <si>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</si>
  <si>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</si>
  <si>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</si>
  <si>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</si>
  <si>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</si>
  <si>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</si>
  <si>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</si>
  <si>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</si>
  <si>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</si>
  <si>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</si>
  <si>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</si>
  <si>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</si>
  <si>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</si>
  <si>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</si>
  <si>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</si>
  <si>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</si>
  <si>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</si>
  <si>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</si>
  <si>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</si>
  <si>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</si>
  <si>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</si>
  <si>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</si>
  <si>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</si>
  <si>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</si>
  <si>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</si>
  <si>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</si>
  <si>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</si>
  <si>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</si>
  <si>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</si>
  <si>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</si>
  <si>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</si>
  <si>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</si>
  <si>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</si>
  <si>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</si>
  <si>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</si>
  <si>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</si>
  <si>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</si>
  <si>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</si>
  <si>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</si>
  <si>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</si>
  <si>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</si>
  <si>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</si>
  <si>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</si>
  <si>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</si>
  <si>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</si>
  <si>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</si>
  <si>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</si>
  <si>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</si>
  <si>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</si>
  <si>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</si>
  <si>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</si>
  <si>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</si>
  <si>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</si>
  <si>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</si>
  <si>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</si>
  <si>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</si>
  <si>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</si>
  <si>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</si>
  <si>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</si>
  <si>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</si>
  <si>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</si>
  <si>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</si>
  <si>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</si>
  <si>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</si>
  <si>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</si>
  <si>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</si>
  <si>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</si>
  <si>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</si>
  <si>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</si>
  <si>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</si>
  <si>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</si>
  <si>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</si>
  <si>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</si>
  <si>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</si>
  <si>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</si>
  <si>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</si>
  <si>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</si>
  <si>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</si>
  <si>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</si>
  <si>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</si>
  <si>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</si>
  <si>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</si>
  <si>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</si>
  <si>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</si>
  <si>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</si>
  <si>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</si>
  <si>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</si>
  <si>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</si>
  <si>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</si>
  <si>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</si>
  <si>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</si>
  <si>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</si>
  <si>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</si>
  <si>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</si>
  <si>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</si>
  <si>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</si>
  <si>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</si>
  <si>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</si>
  <si>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</si>
  <si>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</si>
  <si>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</si>
  <si>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</si>
  <si>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</si>
  <si>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</si>
  <si>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</si>
  <si>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</si>
  <si>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</si>
  <si>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</si>
  <si>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</si>
  <si>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</si>
  <si>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</si>
  <si>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</si>
  <si>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</si>
  <si>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</si>
  <si>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</si>
  <si>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</si>
  <si>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</si>
  <si>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</si>
  <si>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</si>
  <si>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</si>
  <si>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</si>
  <si>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</si>
  <si>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</si>
  <si>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</si>
  <si>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</si>
  <si>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</si>
  <si>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</si>
  <si>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</si>
  <si>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</si>
  <si>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</si>
  <si>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</si>
  <si>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</si>
  <si>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</si>
  <si>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</si>
  <si>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</si>
  <si>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</si>
  <si>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</si>
  <si>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</si>
  <si>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</si>
  <si>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</si>
  <si>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</si>
  <si>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</si>
  <si>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</si>
  <si>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</si>
  <si>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</si>
  <si>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</si>
  <si>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</si>
  <si>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</si>
  <si>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</si>
  <si>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</si>
  <si>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</si>
  <si>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</si>
  <si>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</si>
  <si>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</si>
  <si>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</si>
  <si>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</si>
  <si>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</si>
  <si>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</si>
  <si>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</si>
  <si>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</si>
  <si>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</si>
  <si>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</si>
  <si>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</si>
  <si>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</si>
  <si>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</si>
  <si>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</si>
  <si>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</si>
  <si>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</si>
  <si>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</si>
  <si>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</si>
  <si>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</si>
  <si>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</si>
  <si>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</si>
  <si>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</si>
  <si>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</si>
  <si>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</si>
  <si>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</si>
  <si>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</si>
  <si>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</si>
  <si>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</si>
  <si>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</si>
  <si>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</si>
  <si>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</si>
  <si>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</si>
  <si>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</si>
  <si>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</si>
  <si>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</si>
  <si>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</si>
  <si>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</si>
  <si>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</si>
  <si>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</si>
  <si>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</si>
  <si>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</si>
  <si>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</si>
  <si>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</si>
  <si>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</si>
  <si>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</si>
  <si>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</si>
  <si>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</si>
  <si>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</si>
  <si>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</si>
  <si>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</si>
  <si>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</si>
  <si>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</si>
  <si>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</si>
  <si>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</si>
  <si>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</si>
  <si>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</si>
  <si>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</si>
  <si>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</si>
  <si>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</si>
  <si>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</si>
  <si>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</si>
  <si>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</si>
  <si>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</si>
  <si>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</si>
  <si>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</si>
  <si>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</si>
  <si>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</si>
  <si>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</si>
  <si>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</si>
  <si>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</si>
  <si>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</si>
  <si>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</si>
  <si>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</si>
  <si>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</si>
  <si>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</si>
  <si>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</si>
  <si>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</si>
  <si>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</si>
  <si>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</si>
  <si>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</si>
  <si>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</si>
  <si>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</si>
  <si>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</si>
  <si>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</si>
  <si>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</si>
  <si>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</si>
  <si>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</si>
  <si>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</si>
  <si>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</si>
  <si>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</si>
  <si>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</si>
  <si>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</si>
  <si>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</si>
  <si>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</si>
  <si>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</si>
  <si>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</si>
  <si>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</si>
  <si>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</si>
  <si>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</si>
  <si>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</si>
  <si>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</si>
  <si>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</si>
  <si>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</si>
  <si>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</si>
  <si>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</si>
  <si>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</si>
  <si>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</si>
  <si>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</si>
  <si>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</si>
  <si>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</si>
  <si>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</si>
  <si>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</si>
  <si>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</si>
  <si>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</si>
  <si>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</si>
  <si>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</si>
  <si>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</si>
  <si>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</si>
  <si>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</si>
  <si>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</si>
  <si>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</si>
  <si>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</si>
  <si>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</si>
  <si>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</si>
  <si>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</si>
  <si>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</si>
  <si>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</si>
  <si>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</si>
  <si>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</si>
  <si>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</si>
  <si>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</si>
  <si>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</si>
  <si>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</si>
  <si>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</si>
  <si>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</si>
  <si>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</si>
  <si>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</si>
  <si>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</si>
  <si>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</si>
  <si>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</si>
  <si>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</si>
  <si>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</si>
  <si>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</si>
  <si>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</si>
  <si>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</si>
  <si>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</si>
  <si>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</si>
  <si>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</si>
  <si>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</si>
  <si>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</si>
  <si>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</si>
  <si>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</si>
  <si>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</si>
  <si>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</si>
  <si>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</si>
  <si>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</si>
  <si>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</si>
  <si>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</si>
  <si>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</si>
  <si>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</si>
  <si>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</si>
  <si>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</si>
  <si>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</si>
  <si>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</si>
  <si>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</si>
  <si>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</si>
  <si>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</si>
  <si>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</si>
  <si>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</si>
  <si>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</si>
  <si>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</si>
  <si>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</si>
  <si>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</si>
  <si>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</si>
  <si>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</si>
  <si>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</si>
  <si>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</si>
  <si>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</si>
  <si>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</si>
  <si>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</si>
  <si>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</si>
  <si>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</si>
  <si>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</si>
  <si>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</si>
  <si>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</si>
  <si>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</si>
  <si>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</si>
  <si>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</si>
  <si>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</si>
  <si>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</si>
  <si>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</si>
  <si>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</si>
  <si>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</si>
  <si>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</si>
  <si>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</si>
  <si>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</si>
  <si>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</si>
  <si>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</si>
  <si>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</si>
  <si>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</si>
  <si>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</si>
  <si>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</si>
  <si>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</si>
  <si>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</si>
  <si>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</si>
  <si>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</si>
  <si>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</si>
  <si>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</si>
  <si>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</si>
  <si>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</si>
  <si>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</si>
  <si>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</si>
  <si>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</si>
  <si>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</si>
  <si>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</si>
  <si>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</si>
  <si>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</si>
  <si>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</si>
  <si>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</si>
  <si>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</si>
  <si>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</si>
  <si>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</si>
  <si>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</si>
  <si>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</si>
  <si>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</si>
  <si>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</si>
  <si>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</si>
  <si>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</si>
  <si>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</si>
  <si>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</si>
  <si>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</si>
  <si>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</si>
  <si>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</si>
  <si>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</si>
  <si>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</si>
  <si>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</si>
  <si>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</si>
  <si>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</si>
  <si>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</si>
  <si>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</si>
  <si>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</si>
  <si>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</si>
  <si>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</si>
  <si>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</si>
  <si>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</si>
  <si>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</si>
  <si>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</si>
  <si>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</si>
  <si>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</si>
  <si>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</si>
  <si>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</si>
  <si>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</si>
  <si>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</si>
  <si>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</si>
  <si>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</si>
  <si>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</si>
  <si>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</si>
  <si>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</si>
  <si>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</si>
  <si>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</si>
  <si>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</si>
  <si>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</si>
  <si>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</si>
  <si>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</si>
  <si>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</si>
  <si>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</si>
  <si>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</si>
  <si>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</si>
  <si>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</si>
  <si>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</si>
  <si>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</si>
  <si>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</si>
  <si>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</si>
  <si>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</si>
  <si>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</si>
  <si>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</si>
  <si>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</si>
  <si>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</si>
  <si>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</si>
  <si>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</si>
  <si>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</si>
  <si>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</si>
  <si>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</si>
  <si>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</si>
  <si>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</si>
  <si>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</si>
  <si>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</si>
  <si>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</si>
  <si>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</si>
  <si>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</si>
  <si>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</si>
  <si>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</si>
  <si>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</si>
  <si>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</si>
  <si>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</si>
  <si>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</si>
  <si>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</si>
  <si>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</si>
  <si>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</si>
  <si>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</si>
  <si>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</si>
  <si>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</si>
  <si>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</si>
  <si>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</si>
  <si>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</si>
  <si>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</si>
  <si>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</si>
  <si>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</si>
  <si>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</si>
  <si>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</si>
  <si>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</si>
  <si>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</si>
  <si>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</si>
  <si>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</si>
  <si>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</si>
  <si>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</si>
  <si>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</si>
  <si>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</si>
  <si>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</si>
  <si>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</si>
  <si>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</si>
  <si>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</si>
  <si>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</si>
  <si>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</si>
  <si>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</si>
  <si>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</si>
  <si>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</si>
  <si>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</si>
  <si>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</si>
  <si>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</si>
  <si>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</si>
  <si>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</si>
  <si>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</si>
  <si>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</si>
  <si>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</si>
  <si>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</si>
  <si>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</si>
  <si>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</si>
  <si>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</si>
  <si>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</si>
  <si>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</si>
  <si>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</si>
  <si>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</si>
  <si>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</si>
  <si>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</si>
  <si>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</si>
  <si>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</si>
  <si>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</si>
  <si>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</si>
  <si>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</si>
  <si>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</si>
  <si>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</si>
  <si>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</si>
  <si>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</si>
  <si>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</si>
  <si>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</si>
  <si>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</si>
  <si>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</si>
  <si>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</si>
  <si>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</si>
  <si>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</si>
  <si>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</si>
  <si>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</si>
  <si>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</si>
  <si>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</si>
  <si>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</si>
  <si>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</si>
  <si>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</si>
  <si>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</si>
  <si>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</si>
  <si>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</si>
  <si>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</si>
  <si>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</si>
  <si>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</si>
  <si>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</si>
  <si>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</si>
  <si>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</si>
  <si>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</si>
  <si>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</si>
  <si>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</si>
  <si>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</si>
  <si>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</si>
  <si>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</si>
  <si>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</si>
  <si>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</si>
  <si>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</si>
  <si>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</si>
  <si>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</si>
  <si>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</si>
  <si>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</si>
  <si>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</si>
  <si>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</si>
  <si>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</si>
  <si>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</si>
  <si>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</si>
  <si>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</si>
  <si>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</si>
  <si>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</si>
  <si>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</si>
  <si>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</si>
  <si>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</si>
  <si>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</si>
  <si>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</si>
  <si>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</si>
  <si>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</si>
  <si>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</si>
  <si>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</si>
  <si>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</si>
  <si>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</si>
  <si>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</si>
  <si>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</si>
  <si>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</si>
  <si>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</si>
  <si>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</si>
  <si>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</si>
  <si>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</si>
  <si>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</si>
  <si>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</si>
  <si>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</si>
  <si>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</si>
  <si>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</si>
  <si>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</si>
  <si>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</si>
  <si>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</si>
  <si>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</si>
  <si>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</si>
  <si>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</si>
  <si>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</si>
  <si>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</si>
  <si>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</si>
  <si>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</si>
  <si>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</si>
  <si>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</si>
  <si>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</si>
  <si>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</si>
  <si>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</si>
  <si>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</si>
  <si>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</si>
  <si>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</si>
  <si>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</si>
  <si>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</si>
  <si>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</si>
  <si>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</si>
  <si>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</si>
  <si>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</si>
  <si>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</si>
  <si>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</si>
  <si>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</si>
  <si>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</si>
  <si>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</si>
  <si>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</si>
  <si>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</si>
  <si>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</si>
  <si>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</si>
  <si>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</si>
  <si>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</si>
  <si>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</si>
  <si>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</si>
  <si>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</si>
  <si>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</si>
  <si>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</si>
  <si>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</si>
  <si>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</si>
  <si>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</si>
  <si>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</si>
  <si>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</si>
  <si>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</si>
  <si>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</si>
  <si>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</si>
  <si>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</si>
  <si>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</si>
  <si>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</si>
  <si>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</si>
  <si>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</si>
  <si>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</si>
  <si>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</si>
  <si>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</si>
  <si>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</si>
  <si>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</si>
  <si>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</si>
  <si>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</si>
  <si>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</si>
  <si>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</si>
  <si>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</si>
  <si>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</si>
  <si>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</si>
  <si>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</si>
  <si>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</si>
  <si>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</si>
  <si>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</si>
  <si>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</si>
  <si>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</si>
  <si>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</si>
  <si>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</si>
  <si>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</si>
  <si>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</si>
  <si>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</si>
  <si>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</si>
  <si>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</si>
  <si>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</si>
  <si>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</si>
  <si>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</si>
  <si>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</si>
  <si>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</si>
  <si>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</si>
  <si>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</si>
  <si>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</si>
  <si>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</si>
  <si>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</si>
  <si>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</si>
  <si>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</si>
  <si>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</si>
  <si>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</si>
  <si>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</si>
  <si>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</si>
  <si>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</si>
  <si>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</si>
  <si>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</si>
  <si>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</si>
  <si>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</si>
  <si>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</si>
  <si>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</si>
  <si>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</si>
  <si>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</si>
  <si>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</si>
  <si>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</si>
  <si>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</si>
  <si>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</si>
  <si>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</si>
  <si>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</si>
  <si>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</si>
  <si>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</si>
  <si>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</si>
  <si>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</si>
  <si>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</si>
  <si>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</si>
  <si>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</si>
  <si>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</si>
  <si>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</si>
  <si>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</si>
  <si>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</si>
  <si>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</si>
  <si>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</si>
  <si>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</si>
  <si>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</si>
  <si>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</si>
  <si>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</si>
  <si>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</si>
  <si>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</si>
  <si>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</si>
  <si>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</si>
  <si>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</si>
  <si>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</si>
  <si>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</si>
  <si>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</si>
  <si>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</si>
  <si>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</si>
  <si>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</si>
  <si>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</si>
  <si>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</si>
  <si>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</si>
  <si>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</si>
  <si>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</si>
  <si>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</si>
  <si>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</si>
  <si>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</si>
  <si>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</si>
  <si>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</si>
  <si>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</si>
  <si>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</si>
  <si>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</si>
  <si>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</si>
  <si>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</si>
  <si>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</si>
  <si>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</si>
  <si>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</si>
  <si>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</si>
  <si>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</si>
  <si>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</si>
  <si>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</si>
  <si>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</si>
  <si>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</si>
  <si>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</si>
  <si>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</si>
  <si>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</si>
  <si>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</si>
  <si>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</si>
  <si>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</si>
  <si>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</si>
  <si>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</si>
  <si>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</si>
  <si>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</si>
  <si>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</si>
  <si>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</si>
  <si>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</si>
  <si>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</si>
  <si>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</si>
  <si>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</si>
  <si>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</si>
  <si>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</si>
  <si>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</si>
  <si>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</si>
  <si>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</si>
  <si>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</si>
  <si>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</si>
  <si>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</si>
  <si>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</si>
  <si>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</si>
  <si>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</si>
  <si>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</si>
  <si>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</si>
  <si>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</si>
  <si>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</si>
  <si>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</si>
  <si>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</si>
  <si>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</si>
  <si>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</si>
  <si>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</si>
  <si>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</si>
  <si>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</si>
  <si>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</si>
  <si>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</si>
  <si>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</si>
  <si>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</si>
  <si>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</si>
  <si>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</si>
  <si>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</si>
  <si>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</si>
  <si>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</si>
  <si>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</si>
  <si>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</si>
  <si>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</si>
  <si>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</si>
  <si>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</si>
  <si>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</si>
  <si>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</si>
  <si>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</si>
  <si>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</si>
  <si>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</si>
  <si>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</si>
  <si>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</si>
  <si>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</si>
  <si>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</si>
  <si>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</si>
  <si>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</si>
  <si>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</si>
  <si>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</si>
  <si>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</si>
  <si>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</si>
  <si>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</si>
  <si>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</si>
  <si>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</si>
  <si>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</si>
  <si>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</si>
  <si>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</si>
  <si>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</si>
  <si>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</si>
  <si>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</si>
  <si>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</si>
  <si>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</si>
  <si>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</si>
  <si>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</si>
  <si>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</si>
  <si>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</si>
  <si>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</si>
  <si>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</si>
  <si>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</si>
  <si>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</si>
  <si>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</si>
  <si>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</si>
  <si>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</si>
  <si>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</si>
  <si>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</si>
  <si>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</si>
  <si>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</si>
  <si>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</si>
  <si>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</si>
  <si>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</si>
  <si>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</si>
  <si>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</si>
  <si>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</si>
  <si>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</si>
  <si>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</si>
  <si>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</si>
  <si>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</si>
  <si>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</si>
  <si>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</si>
  <si>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</si>
  <si>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</si>
  <si>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</si>
  <si>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</si>
  <si>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</si>
  <si>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</si>
  <si>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</si>
  <si>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</si>
  <si>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</si>
  <si>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</si>
  <si>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</si>
  <si>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</si>
  <si>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</si>
  <si>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</si>
  <si>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</si>
  <si>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</si>
  <si>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</si>
  <si>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</si>
  <si>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</si>
  <si>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</si>
  <si>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</si>
  <si>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</si>
  <si>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</si>
  <si>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</si>
  <si>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</si>
  <si>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</si>
  <si>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</si>
  <si>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</si>
  <si>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</si>
  <si>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</si>
  <si>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</si>
  <si>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</si>
  <si>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</si>
  <si>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</si>
  <si>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</si>
  <si>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</si>
  <si>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</si>
  <si>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</si>
  <si>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</si>
  <si>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</si>
  <si>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</si>
  <si>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</si>
  <si>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</si>
  <si>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</si>
  <si>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</si>
  <si>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</si>
  <si>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</si>
  <si>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</si>
  <si>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</si>
  <si>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</si>
  <si>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</si>
  <si>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</si>
  <si>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</si>
  <si>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</si>
  <si>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</si>
  <si>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</si>
  <si>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</si>
  <si>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</si>
  <si>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</si>
  <si>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</si>
  <si>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</si>
  <si>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</si>
  <si>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</si>
  <si>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</si>
  <si>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</si>
  <si>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</si>
  <si>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</si>
  <si>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</si>
  <si>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</si>
  <si>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</si>
  <si>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</si>
  <si>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</si>
  <si>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</si>
  <si>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</si>
  <si>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</si>
  <si>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</si>
  <si>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</si>
  <si>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</si>
  <si>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</si>
  <si>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</si>
  <si>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</si>
  <si>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</si>
  <si>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</si>
  <si>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</si>
  <si>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</si>
  <si>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</si>
  <si>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</si>
  <si>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</si>
  <si>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</si>
  <si>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</si>
  <si>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</si>
  <si>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</si>
  <si>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</si>
  <si>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</si>
  <si>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</si>
  <si>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</si>
  <si>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</si>
  <si>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</si>
  <si>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</si>
  <si>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</si>
  <si>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</si>
  <si>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</si>
  <si>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</si>
  <si>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</si>
  <si>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</si>
  <si>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</si>
  <si>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</si>
  <si>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</si>
  <si>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</si>
  <si>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</si>
  <si>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</si>
  <si>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</si>
  <si>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</si>
  <si>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</si>
  <si>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</si>
  <si>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</si>
  <si>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</si>
  <si>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</si>
  <si>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</si>
  <si>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</si>
  <si>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</si>
  <si>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</si>
  <si>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</si>
  <si>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</si>
  <si>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</si>
  <si>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</si>
  <si>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</si>
  <si>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</si>
  <si>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</si>
  <si>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</si>
  <si>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</si>
  <si>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</si>
  <si>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</si>
  <si>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</si>
  <si>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</si>
  <si>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</si>
  <si>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</si>
  <si>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</si>
  <si>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</si>
  <si>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</si>
  <si>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</si>
  <si>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</si>
  <si>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</si>
  <si>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</si>
  <si>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</si>
  <si>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</si>
  <si>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</si>
  <si>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</si>
  <si>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</si>
  <si>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</si>
  <si>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</si>
  <si>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</si>
  <si>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</si>
  <si>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</si>
  <si>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</si>
  <si>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</si>
  <si>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</si>
  <si>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</si>
  <si>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</si>
  <si>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</si>
  <si>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</si>
  <si>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</si>
  <si>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</si>
  <si>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</si>
  <si>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</si>
  <si>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</si>
  <si>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</si>
  <si>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</si>
  <si>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</si>
  <si>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</si>
  <si>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</si>
  <si>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</si>
  <si>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</si>
  <si>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</si>
  <si>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</si>
  <si>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</si>
  <si>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</si>
  <si>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</si>
  <si>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</si>
  <si>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</si>
  <si>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</si>
  <si>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</si>
  <si>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</si>
  <si>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</si>
  <si>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</si>
  <si>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</si>
  <si>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</si>
  <si>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</si>
  <si>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</si>
  <si>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</si>
  <si>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</si>
  <si>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</si>
  <si>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</si>
  <si>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</si>
  <si>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</si>
  <si>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</si>
  <si>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</si>
  <si>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</si>
  <si>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</si>
  <si>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</si>
  <si>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</si>
  <si>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</si>
  <si>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</si>
  <si>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</si>
  <si>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</si>
  <si>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</si>
  <si>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</si>
  <si>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</si>
  <si>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</si>
  <si>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</si>
  <si>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</si>
  <si>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</si>
  <si>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</si>
  <si>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</si>
  <si>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</si>
  <si>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</si>
  <si>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</si>
  <si>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</si>
  <si>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</si>
  <si>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</si>
  <si>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</si>
  <si>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</si>
  <si>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</si>
  <si>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</si>
  <si>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</si>
  <si>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</si>
  <si>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</si>
  <si>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</si>
  <si>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</si>
  <si>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</si>
  <si>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</si>
  <si>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</si>
  <si>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</si>
  <si>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</si>
  <si>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</si>
  <si>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</si>
  <si>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</si>
  <si>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</si>
  <si>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</si>
  <si>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</si>
  <si>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</si>
  <si>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</si>
  <si>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</si>
  <si>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</si>
  <si>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</si>
  <si>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</si>
  <si>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</si>
  <si>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</si>
  <si>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</si>
  <si>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</si>
  <si>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</si>
  <si>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</si>
  <si>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</si>
  <si>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</si>
  <si>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</si>
  <si>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</si>
  <si>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</si>
  <si>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</si>
  <si>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</si>
  <si>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</si>
  <si>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</si>
  <si>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</si>
  <si>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</si>
  <si>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</si>
  <si>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</si>
  <si>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</si>
  <si>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</si>
  <si>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</si>
  <si>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</si>
  <si>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</si>
  <si>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</si>
  <si>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</si>
  <si>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</si>
  <si>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</si>
  <si>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</si>
  <si>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</si>
  <si>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</si>
  <si>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</si>
  <si>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</si>
  <si>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</si>
  <si>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</si>
  <si>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</si>
  <si>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</si>
  <si>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</si>
  <si>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</si>
  <si>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</si>
  <si>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</si>
  <si>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</si>
  <si>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</si>
  <si>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</si>
  <si>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</si>
  <si>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</si>
  <si>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</si>
  <si>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</si>
  <si>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</si>
  <si>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</si>
  <si>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</si>
  <si>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</si>
  <si>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</si>
  <si>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</si>
  <si>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</si>
  <si>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</si>
  <si>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</si>
  <si>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</si>
  <si>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</si>
  <si>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</si>
  <si>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</si>
  <si>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</si>
  <si>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</si>
  <si>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</si>
  <si>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</si>
  <si>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</si>
  <si>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</si>
  <si>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</si>
  <si>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</si>
  <si>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</si>
  <si>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</si>
  <si>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</si>
  <si>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</si>
  <si>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</si>
  <si>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</si>
  <si>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</si>
  <si>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</si>
  <si>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</si>
  <si>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</si>
  <si>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</si>
  <si>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</si>
  <si>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</si>
  <si>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</si>
  <si>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</si>
  <si>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</si>
  <si>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</si>
  <si>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</si>
  <si>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</si>
  <si>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</si>
  <si>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</si>
  <si>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</si>
  <si>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</si>
  <si>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</si>
  <si>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</si>
  <si>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</si>
  <si>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</si>
  <si>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</si>
  <si>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</si>
  <si>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</si>
  <si>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</si>
  <si>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</si>
  <si>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</si>
  <si>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</si>
  <si>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</si>
  <si>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</si>
  <si>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</si>
  <si>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</si>
  <si>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</si>
  <si>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</si>
  <si>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</si>
  <si>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</si>
  <si>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</si>
  <si>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</si>
  <si>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</si>
  <si>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</si>
  <si>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</si>
  <si>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</si>
  <si>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</si>
  <si>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</si>
  <si>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</si>
  <si>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</si>
  <si>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</si>
  <si>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</si>
  <si>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</si>
  <si>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</si>
  <si>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</si>
  <si>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</si>
  <si>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</si>
  <si>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</si>
  <si>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</si>
  <si>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</si>
  <si>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</si>
  <si>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</si>
  <si>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</si>
  <si>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</si>
  <si>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</si>
  <si>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</si>
  <si>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</si>
  <si>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</si>
  <si>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</si>
  <si>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</si>
  <si>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</si>
  <si>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</si>
  <si>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</si>
  <si>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</si>
  <si>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</si>
  <si>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</si>
  <si>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</si>
  <si>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</si>
  <si>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</si>
  <si>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</si>
  <si>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</si>
  <si>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</si>
  <si>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</si>
  <si>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</si>
  <si>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</si>
  <si>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</si>
  <si>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</si>
  <si>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</si>
  <si>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</si>
  <si>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</si>
  <si>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</si>
  <si>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</si>
  <si>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</si>
  <si>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</si>
  <si>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</si>
  <si>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</si>
  <si>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</si>
  <si>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</si>
  <si>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</si>
  <si>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</si>
  <si>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</si>
  <si>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</si>
  <si>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</si>
  <si>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</si>
  <si>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</si>
  <si>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</si>
  <si>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</si>
  <si>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</si>
  <si>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</si>
  <si>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</si>
  <si>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</si>
  <si>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</si>
  <si>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</si>
  <si>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</si>
  <si>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</si>
  <si>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</si>
  <si>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</si>
  <si>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</si>
  <si>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</si>
  <si>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</si>
  <si>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</si>
  <si>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</si>
  <si>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</si>
  <si>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</si>
  <si>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</si>
  <si>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</si>
  <si>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</si>
  <si>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</si>
  <si>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</si>
  <si>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</si>
  <si>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</si>
  <si>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</si>
  <si>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</si>
  <si>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</si>
  <si>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</si>
  <si>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</si>
  <si>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</si>
  <si>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</si>
  <si>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</si>
  <si>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</si>
  <si>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</si>
  <si>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</si>
  <si>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</si>
  <si>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</si>
  <si>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</si>
  <si>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</si>
  <si>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</si>
  <si>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</si>
  <si>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</si>
  <si>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</si>
  <si>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</si>
  <si>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</si>
  <si>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</si>
  <si>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</si>
  <si>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</si>
  <si>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</si>
  <si>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</si>
  <si>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</si>
  <si>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</si>
  <si>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</si>
  <si>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</si>
  <si>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</si>
  <si>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</si>
  <si>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</si>
  <si>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</si>
  <si>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</si>
  <si>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</si>
  <si>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</si>
  <si>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</si>
  <si>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</si>
  <si>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</si>
  <si>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</si>
  <si>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</si>
  <si>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</si>
  <si>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</si>
  <si>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</si>
  <si>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</si>
  <si>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</si>
  <si>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</si>
  <si>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</si>
  <si>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</si>
  <si>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</si>
  <si>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</si>
  <si>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</si>
  <si>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</si>
  <si>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</si>
  <si>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</si>
  <si>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</si>
  <si>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</si>
  <si>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</si>
  <si>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</si>
  <si>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</si>
  <si>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</si>
  <si>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</si>
  <si>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</si>
  <si>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</si>
  <si>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</si>
  <si>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</si>
  <si>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</si>
  <si>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</si>
  <si>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</si>
  <si>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</si>
  <si>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</si>
  <si>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</si>
  <si>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</si>
  <si>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</si>
  <si>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</si>
  <si>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</si>
  <si>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</si>
  <si>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</si>
  <si>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</si>
  <si>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</si>
  <si>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</si>
  <si>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</si>
  <si>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</si>
  <si>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</si>
  <si>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</si>
  <si>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</si>
  <si>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</si>
  <si>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</si>
  <si>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</si>
  <si>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</si>
  <si>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</si>
  <si>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</si>
  <si>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</si>
  <si>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</si>
  <si>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</si>
  <si>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</si>
  <si>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</si>
  <si>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</si>
  <si>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</si>
  <si>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</si>
  <si>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</si>
  <si>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</si>
  <si>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</si>
  <si>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</si>
  <si>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</si>
  <si>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</si>
  <si>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</si>
  <si>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</si>
  <si>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</si>
  <si>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</si>
  <si>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</si>
  <si>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</si>
  <si>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</si>
  <si>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</si>
  <si>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</si>
  <si>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</si>
  <si>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</si>
  <si>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</si>
  <si>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</si>
  <si>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</si>
  <si>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</si>
  <si>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</si>
  <si>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</si>
  <si>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</si>
  <si>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</si>
  <si>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</si>
  <si>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</si>
  <si>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</si>
  <si>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</si>
  <si>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</si>
  <si>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</si>
  <si>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</si>
  <si>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</si>
  <si>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</si>
  <si>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</si>
  <si>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</si>
  <si>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</si>
  <si>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</si>
  <si>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</si>
  <si>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</si>
  <si>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</si>
  <si>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</si>
  <si>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</si>
  <si>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</si>
  <si>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</si>
  <si>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</si>
  <si>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</si>
  <si>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</si>
  <si>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</si>
  <si>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</si>
  <si>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</si>
  <si>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</si>
  <si>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</si>
  <si>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</si>
  <si>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</si>
  <si>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</si>
  <si>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</si>
  <si>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</si>
  <si>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</si>
  <si>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</si>
  <si>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</si>
  <si>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</si>
  <si>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</si>
  <si>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</si>
  <si>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</si>
  <si>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</si>
  <si>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</si>
  <si>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</si>
  <si>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</si>
  <si>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</si>
  <si>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</si>
  <si>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</si>
  <si>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</si>
  <si>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</si>
  <si>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</si>
  <si>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</si>
  <si>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</si>
  <si>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</si>
  <si>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</si>
  <si>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</si>
  <si>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</si>
  <si>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</si>
  <si>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</si>
  <si>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</si>
  <si>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</si>
  <si>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</si>
  <si>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</si>
  <si>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</si>
  <si>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</si>
  <si>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</si>
  <si>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</si>
  <si>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</si>
  <si>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</si>
  <si>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</si>
  <si>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</si>
  <si>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</si>
  <si>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</si>
  <si>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</si>
  <si>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</si>
  <si>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</si>
  <si>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</si>
  <si>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</si>
  <si>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</si>
  <si>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</si>
  <si>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</si>
  <si>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</si>
  <si>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</si>
  <si>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</si>
  <si>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</si>
  <si>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</si>
  <si>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</si>
  <si>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</si>
  <si>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</si>
  <si>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</si>
  <si>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</si>
  <si>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</si>
  <si>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</si>
  <si>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</si>
  <si>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</si>
  <si>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</si>
  <si>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</si>
  <si>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</si>
  <si>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</si>
  <si>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</si>
  <si>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</si>
  <si>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</si>
  <si>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</si>
  <si>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</si>
  <si>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</si>
  <si>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</si>
  <si>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</si>
  <si>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</si>
  <si>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</si>
  <si>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</si>
  <si>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</si>
  <si>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</si>
  <si>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</si>
  <si>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</si>
  <si>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</si>
  <si>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</si>
  <si>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</si>
  <si>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</si>
  <si>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</si>
  <si>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</si>
  <si>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</si>
  <si>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</si>
  <si>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</si>
  <si>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</si>
  <si>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</si>
  <si>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</si>
  <si>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</si>
  <si>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</si>
  <si>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</si>
  <si>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</si>
  <si>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</si>
  <si>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</si>
  <si>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</si>
  <si>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</si>
  <si>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</si>
  <si>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</si>
  <si>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</si>
  <si>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</si>
  <si>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</si>
  <si>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</si>
  <si>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</si>
  <si>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</si>
  <si>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</si>
  <si>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</si>
  <si>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</si>
  <si>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</si>
  <si>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</si>
  <si>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</si>
  <si>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</si>
  <si>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</si>
  <si>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</si>
  <si>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</si>
  <si>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</si>
  <si>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</si>
  <si>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</si>
  <si>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</si>
  <si>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</si>
  <si>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</si>
  <si>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</si>
  <si>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</si>
  <si>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</si>
  <si>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</si>
  <si>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</si>
  <si>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</si>
  <si>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</si>
  <si>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</si>
  <si>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</si>
  <si>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</si>
  <si>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</si>
  <si>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</si>
  <si>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</si>
  <si>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</si>
  <si>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</si>
  <si>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</si>
  <si>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</si>
  <si>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</si>
  <si>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</si>
  <si>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</si>
  <si>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</si>
  <si>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</si>
  <si>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</si>
  <si>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</si>
  <si>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</si>
  <si>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</si>
  <si>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</si>
  <si>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</si>
  <si>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</si>
  <si>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</si>
  <si>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</si>
  <si>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</si>
  <si>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</si>
  <si>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</si>
  <si>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</si>
  <si>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</si>
  <si>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</si>
  <si>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</si>
  <si>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</si>
  <si>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</si>
  <si>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</si>
  <si>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</si>
  <si>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</si>
  <si>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</si>
  <si>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</si>
  <si>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</si>
  <si>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</si>
  <si>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</si>
  <si>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</si>
  <si>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</si>
  <si>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</si>
  <si>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</si>
  <si>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</si>
  <si>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</si>
  <si>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</si>
  <si>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</si>
  <si>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</si>
  <si>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</si>
  <si>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</si>
  <si>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</si>
  <si>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</si>
  <si>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</si>
  <si>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</si>
  <si>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</si>
  <si>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</si>
  <si>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</si>
  <si>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</si>
  <si>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</si>
  <si>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</si>
  <si>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</si>
  <si>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</si>
  <si>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</si>
  <si>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</si>
  <si>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</si>
  <si>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</si>
  <si>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</si>
  <si>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</si>
  <si>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</si>
  <si>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</si>
  <si>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</si>
  <si>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</si>
  <si>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</si>
  <si>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</si>
  <si>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</si>
  <si>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</si>
  <si>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</si>
  <si>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</si>
  <si>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</si>
  <si>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</si>
  <si>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</si>
  <si>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</si>
  <si>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</si>
  <si>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</si>
  <si>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</si>
  <si>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</si>
  <si>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</si>
  <si>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</si>
  <si>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</si>
  <si>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</si>
  <si>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</si>
  <si>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</si>
  <si>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</si>
  <si>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</si>
  <si>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</si>
  <si>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</si>
  <si>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</si>
  <si>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</si>
  <si>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</si>
  <si>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</si>
  <si>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</si>
  <si>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</si>
  <si>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</si>
  <si>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</si>
  <si>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</si>
  <si>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</si>
  <si>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</si>
  <si>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</si>
  <si>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</si>
  <si>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</si>
  <si>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</si>
  <si>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</si>
  <si>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</si>
  <si>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</si>
  <si>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</si>
  <si>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</si>
  <si>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</si>
  <si>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</si>
  <si>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</si>
  <si>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</si>
  <si>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</si>
  <si>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</si>
  <si>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</si>
  <si>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</si>
  <si>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</si>
  <si>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</si>
  <si>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</si>
  <si>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</si>
  <si>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</si>
  <si>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</si>
  <si>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</si>
  <si>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</si>
  <si>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</si>
  <si>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</si>
  <si>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</si>
  <si>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</si>
  <si>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</si>
  <si>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</si>
  <si>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</si>
  <si>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</si>
  <si>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</si>
  <si>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</si>
  <si>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</si>
  <si>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</si>
  <si>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</si>
  <si>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</si>
  <si>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</si>
  <si>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</si>
  <si>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</si>
  <si>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</si>
  <si>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</si>
  <si>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</si>
  <si>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</si>
  <si>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</si>
  <si>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</si>
  <si>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</si>
  <si>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</si>
  <si>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</si>
  <si>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</si>
  <si>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</si>
  <si>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</si>
  <si>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</si>
  <si>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</si>
  <si>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</si>
  <si>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</si>
  <si>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</si>
  <si>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</si>
  <si>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</si>
  <si>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</si>
  <si>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</si>
  <si>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</si>
  <si>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</si>
  <si>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</si>
  <si>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</si>
  <si>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</si>
  <si>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</si>
  <si>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</si>
  <si>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</si>
  <si>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</si>
  <si>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</si>
  <si>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</si>
  <si>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</si>
  <si>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</si>
  <si>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</si>
  <si>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</si>
  <si>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</si>
  <si>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</si>
  <si>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</si>
  <si>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</si>
  <si>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</si>
  <si>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</si>
  <si>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</si>
  <si>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</si>
  <si>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</si>
  <si>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</si>
  <si>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</si>
  <si>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</si>
  <si>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</si>
  <si>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</si>
  <si>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</si>
  <si>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</si>
  <si>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</si>
  <si>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</si>
  <si>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</si>
  <si>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</si>
  <si>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</si>
  <si>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</si>
  <si>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</si>
  <si>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</si>
  <si>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</si>
  <si>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</si>
  <si>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</si>
  <si>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</si>
  <si>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</si>
  <si>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</si>
  <si>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</si>
  <si>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</si>
  <si>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</si>
  <si>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</si>
  <si>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</si>
  <si>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</si>
  <si>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</si>
  <si>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</si>
  <si>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</si>
  <si>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</si>
  <si>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</si>
  <si>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</si>
  <si>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</si>
  <si>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</si>
  <si>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</si>
  <si>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</si>
  <si>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</si>
  <si>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</si>
  <si>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</si>
  <si>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</si>
  <si>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</si>
  <si>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</si>
  <si>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</si>
  <si>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</si>
  <si>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</si>
  <si>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</si>
  <si>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</si>
  <si>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</si>
  <si>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</si>
  <si>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</si>
  <si>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</si>
  <si>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</si>
  <si>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</si>
  <si>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</si>
  <si>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</si>
  <si>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</si>
  <si>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</si>
  <si>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</si>
  <si>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</si>
  <si>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</si>
  <si>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</si>
  <si>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</si>
  <si>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</si>
  <si>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</si>
  <si>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</si>
  <si>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</si>
  <si>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</si>
  <si>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</si>
  <si>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</si>
  <si>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</si>
  <si>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</si>
  <si>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</si>
  <si>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</si>
  <si>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</si>
  <si>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</si>
  <si>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</si>
  <si>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</si>
  <si>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</si>
  <si>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</si>
  <si>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</si>
  <si>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</si>
  <si>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</si>
  <si>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</si>
  <si>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</si>
  <si>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</si>
  <si>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</si>
  <si>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</si>
  <si>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</si>
  <si>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</si>
  <si>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</si>
  <si>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</si>
  <si>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</si>
  <si>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</si>
  <si>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</si>
  <si>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</si>
  <si>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</si>
  <si>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</si>
  <si>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</si>
  <si>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</si>
  <si>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</si>
  <si>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</si>
  <si>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</si>
  <si>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</si>
  <si>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</si>
  <si>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</si>
  <si>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</si>
  <si>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</si>
  <si>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</si>
  <si>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</si>
  <si>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</si>
  <si>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</si>
  <si>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</si>
  <si>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</si>
  <si>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</si>
  <si>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</si>
  <si>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</si>
  <si>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</si>
  <si>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</si>
  <si>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</si>
  <si>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</si>
  <si>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</si>
  <si>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</si>
  <si>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</si>
  <si>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</si>
  <si>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</si>
  <si>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</si>
  <si>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</si>
  <si>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</si>
  <si>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</si>
  <si>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</si>
  <si>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</si>
  <si>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</si>
  <si>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</si>
  <si>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</si>
  <si>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</si>
  <si>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</si>
  <si>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</si>
  <si>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</si>
  <si>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</si>
  <si>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</si>
  <si>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</si>
  <si>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</si>
  <si>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</si>
  <si>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</si>
  <si>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</si>
  <si>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</si>
  <si>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</si>
  <si>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</si>
  <si>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</si>
  <si>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</si>
  <si>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</si>
  <si>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</si>
  <si>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</si>
  <si>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</si>
  <si>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</si>
  <si>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</si>
  <si>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</si>
  <si>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</si>
  <si>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</si>
  <si>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</si>
  <si>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</si>
  <si>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</si>
  <si>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</si>
  <si>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</si>
  <si>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</si>
  <si>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</si>
  <si>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</si>
  <si>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</si>
  <si>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</si>
  <si>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</si>
  <si>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</si>
  <si>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</si>
  <si>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</si>
  <si>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</si>
  <si>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</si>
  <si>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</si>
  <si>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</si>
  <si>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</si>
  <si>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</si>
  <si>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</si>
  <si>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</si>
  <si>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</si>
  <si>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</si>
  <si>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</si>
  <si>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</si>
  <si>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</si>
  <si>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</si>
  <si>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</si>
  <si>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</si>
  <si>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</si>
  <si>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</si>
  <si>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</si>
  <si>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</si>
  <si>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</si>
  <si>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</si>
  <si>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</si>
  <si>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</si>
  <si>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</si>
  <si>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</si>
  <si>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</si>
  <si>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</si>
  <si>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</si>
  <si>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</si>
  <si>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</si>
  <si>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</si>
  <si>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</si>
  <si>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</si>
  <si>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</si>
  <si>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</si>
  <si>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</si>
  <si>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</si>
  <si>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</si>
  <si>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</si>
  <si>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</si>
  <si>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</si>
  <si>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</si>
  <si>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</si>
  <si>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</si>
  <si>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</si>
  <si>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</si>
  <si>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</si>
  <si>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</si>
  <si>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</si>
  <si>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</si>
  <si>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</si>
  <si>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</si>
  <si>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</si>
  <si>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</si>
  <si>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</si>
  <si>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</si>
  <si>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</si>
  <si>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</si>
  <si>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</si>
  <si>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</si>
  <si>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</si>
  <si>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</si>
  <si>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</si>
  <si>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</si>
  <si>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</si>
  <si>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</si>
  <si>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</si>
  <si>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</si>
  <si>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</si>
  <si>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</si>
  <si>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</si>
  <si>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</si>
  <si>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</si>
  <si>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</si>
  <si>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</si>
  <si>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</si>
  <si>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</si>
  <si>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</si>
  <si>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</si>
  <si>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</si>
  <si>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</si>
  <si>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</si>
  <si>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</si>
  <si>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</si>
  <si>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</si>
  <si>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</si>
  <si>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</si>
  <si>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</si>
  <si>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</si>
  <si>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</si>
  <si>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</si>
  <si>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</si>
  <si>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</si>
  <si>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</si>
  <si>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</si>
  <si>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</si>
  <si>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</si>
  <si>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</si>
  <si>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</si>
  <si>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</si>
  <si>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</si>
  <si>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</si>
  <si>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</si>
  <si>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</si>
  <si>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</si>
  <si>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</si>
  <si>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</si>
  <si>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</si>
  <si>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</si>
  <si>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</si>
  <si>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</si>
  <si>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</si>
  <si>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</si>
  <si>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</si>
  <si>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</si>
  <si>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</si>
  <si>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</si>
  <si>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</si>
  <si>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</si>
  <si>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</si>
  <si>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</si>
  <si>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</si>
  <si>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</si>
  <si>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</si>
  <si>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</si>
  <si>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</si>
  <si>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</si>
  <si>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</si>
  <si>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</si>
  <si>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</si>
  <si>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</si>
  <si>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</si>
  <si>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</si>
  <si>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</si>
  <si>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</si>
  <si>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</si>
  <si>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</si>
  <si>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</si>
  <si>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</si>
  <si>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</si>
  <si>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</si>
  <si>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</si>
  <si>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</si>
  <si>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</si>
  <si>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</si>
  <si>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</si>
  <si>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</si>
  <si>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</si>
  <si>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</si>
  <si>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</si>
  <si>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</si>
  <si>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</si>
  <si>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</si>
  <si>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</si>
  <si>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</si>
  <si>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</si>
  <si>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</si>
  <si>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</si>
  <si>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</si>
  <si>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</si>
  <si>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</si>
  <si>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</si>
  <si>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</si>
  <si>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</si>
  <si>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</si>
  <si>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</si>
  <si>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</si>
  <si>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</si>
  <si>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</si>
  <si>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</si>
  <si>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</si>
  <si>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</si>
  <si>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</si>
  <si>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</si>
  <si>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</si>
  <si>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</si>
  <si>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</si>
  <si>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</si>
  <si>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</si>
  <si>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</si>
  <si>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</si>
  <si>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</si>
  <si>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</si>
  <si>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</si>
  <si>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</si>
  <si>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</si>
  <si>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</si>
  <si>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</si>
  <si>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</si>
  <si>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</si>
  <si>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</si>
  <si>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</si>
  <si>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</si>
  <si>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</si>
  <si>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</si>
  <si>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</si>
  <si>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</si>
  <si>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</si>
  <si>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</si>
  <si>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</si>
  <si>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</si>
  <si>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</si>
  <si>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</si>
  <si>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</si>
  <si>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</si>
  <si>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</si>
  <si>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</si>
  <si>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</si>
  <si>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</si>
  <si>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</si>
  <si>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</si>
  <si>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</si>
  <si>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</si>
  <si>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</si>
  <si>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</si>
  <si>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</si>
  <si>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</si>
  <si>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</si>
  <si>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</si>
  <si>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</si>
  <si>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</si>
  <si>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</si>
  <si>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</si>
  <si>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</si>
  <si>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</si>
  <si>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</si>
  <si>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</si>
  <si>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</si>
  <si>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</si>
  <si>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</si>
  <si>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</si>
  <si>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</si>
  <si>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</si>
  <si>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</si>
  <si>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</si>
  <si>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</si>
  <si>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</si>
  <si>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</si>
  <si>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</si>
  <si>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</si>
  <si>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</si>
  <si>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</si>
  <si>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</si>
  <si>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</si>
  <si>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</si>
  <si>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</si>
  <si>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</si>
  <si>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</si>
  <si>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</si>
  <si>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</si>
  <si>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</si>
  <si>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</si>
  <si>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</si>
  <si>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</si>
  <si>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</si>
  <si>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</si>
  <si>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</si>
  <si>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</si>
  <si>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</si>
  <si>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</si>
  <si>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</si>
  <si>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</si>
  <si>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</si>
  <si>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</si>
  <si>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</si>
  <si>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</si>
  <si>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</si>
  <si>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</si>
  <si>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</si>
  <si>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</si>
  <si>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</si>
  <si>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</si>
  <si>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</si>
  <si>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</si>
  <si>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</si>
  <si>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</si>
  <si>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</si>
  <si>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</si>
  <si>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</si>
  <si>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</si>
  <si>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</si>
  <si>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</si>
  <si>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</si>
  <si>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</si>
  <si>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</si>
  <si>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</si>
  <si>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</si>
  <si>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</si>
  <si>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</si>
  <si>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</si>
  <si>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</si>
  <si>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</si>
  <si>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</si>
  <si>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</si>
  <si>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</si>
  <si>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</si>
  <si>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</si>
  <si>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</si>
  <si>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</si>
  <si>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</si>
  <si>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</si>
  <si>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</si>
  <si>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</si>
  <si>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</si>
  <si>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</si>
  <si>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</si>
  <si>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</si>
  <si>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</si>
  <si>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</si>
  <si>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</si>
  <si>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</si>
  <si>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</si>
  <si>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</si>
  <si>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</si>
  <si>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</si>
  <si>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</si>
  <si>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</si>
  <si>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</si>
  <si>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</si>
  <si>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</si>
  <si>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</si>
  <si>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</si>
  <si>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</si>
  <si>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</si>
  <si>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</si>
  <si>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</si>
  <si>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</si>
  <si>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</si>
  <si>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</si>
  <si>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</si>
  <si>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</si>
  <si>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</si>
  <si>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</si>
  <si>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</si>
  <si>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</si>
  <si>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</si>
  <si>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</si>
  <si>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</si>
  <si>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</si>
  <si>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</si>
  <si>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</si>
  <si>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</si>
  <si>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</si>
  <si>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</si>
  <si>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</si>
  <si>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</si>
  <si>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</si>
  <si>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</si>
  <si>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</si>
  <si>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</si>
  <si>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</si>
  <si>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</si>
  <si>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</si>
  <si>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</si>
  <si>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</si>
  <si>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</si>
  <si>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</si>
  <si>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</si>
  <si>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</si>
  <si>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</si>
  <si>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</si>
  <si>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</si>
  <si>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</si>
  <si>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</si>
  <si>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</si>
  <si>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</si>
  <si>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</si>
  <si>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</si>
  <si>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</si>
  <si>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</si>
  <si>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</si>
  <si>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</si>
  <si>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</si>
  <si>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</si>
  <si>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</si>
  <si>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</si>
  <si>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</si>
  <si>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</si>
  <si>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</si>
  <si>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</si>
  <si>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</si>
  <si>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</si>
  <si>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</si>
  <si>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</si>
  <si>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</si>
  <si>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</si>
  <si>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</si>
  <si>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</si>
  <si>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</si>
  <si>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</si>
  <si>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</si>
  <si>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</si>
  <si>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</si>
  <si>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</si>
  <si>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</si>
  <si>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</si>
  <si>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</si>
  <si>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</si>
  <si>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</si>
  <si>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</si>
  <si>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</si>
  <si>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</si>
  <si>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</si>
  <si>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</si>
  <si>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</si>
  <si>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</si>
  <si>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</si>
  <si>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</si>
  <si>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</si>
  <si>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</si>
  <si>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</si>
  <si>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</si>
  <si>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</si>
  <si>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</si>
  <si>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</si>
  <si>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</si>
  <si>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</si>
  <si>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</si>
  <si>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</si>
  <si>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</si>
  <si>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</si>
  <si>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</si>
  <si>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</si>
  <si>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</si>
  <si>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</si>
  <si>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</si>
  <si>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</si>
  <si>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</si>
  <si>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</si>
  <si>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</si>
  <si>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</si>
  <si>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</si>
  <si>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</si>
  <si>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</si>
  <si>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</si>
  <si>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</si>
  <si>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</si>
  <si>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</si>
  <si>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</si>
  <si>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</si>
  <si>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</si>
  <si>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</si>
  <si>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</si>
  <si>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</si>
  <si>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</si>
  <si>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</si>
  <si>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</si>
  <si>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</si>
  <si>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</si>
  <si>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</si>
  <si>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</si>
  <si>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</si>
  <si>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</si>
  <si>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</si>
  <si>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</si>
  <si>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</si>
  <si>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</si>
  <si>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</si>
  <si>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</si>
  <si>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</si>
  <si>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</si>
  <si>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</si>
  <si>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</si>
  <si>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</si>
  <si>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</si>
  <si>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</si>
  <si>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</si>
  <si>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</si>
  <si>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</si>
  <si>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</si>
  <si>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</si>
  <si>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</si>
  <si>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</si>
  <si>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</si>
  <si>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</si>
  <si>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</si>
  <si>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</si>
  <si>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</si>
  <si>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</si>
  <si>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</si>
  <si>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</si>
  <si>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</si>
  <si>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</si>
  <si>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</si>
  <si>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</si>
  <si>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</si>
  <si>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</si>
  <si>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</si>
  <si>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</si>
  <si>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</si>
  <si>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</si>
  <si>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</si>
  <si>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</si>
  <si>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</si>
  <si>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</si>
  <si>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</si>
  <si>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</si>
  <si>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</si>
  <si>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</si>
  <si>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</si>
  <si>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</si>
  <si>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</si>
  <si>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</si>
  <si>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</si>
  <si>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</si>
  <si>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</si>
  <si>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</si>
  <si>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</si>
  <si>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</si>
  <si>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</si>
  <si>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</si>
  <si>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</si>
  <si>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</si>
  <si>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</si>
  <si>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</si>
  <si>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</si>
  <si>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</si>
  <si>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</si>
  <si>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</si>
  <si>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</si>
  <si>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</si>
  <si>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</si>
  <si>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</si>
  <si>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</si>
  <si>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</si>
  <si>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</si>
  <si>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</si>
  <si>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</si>
  <si>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</si>
  <si>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</si>
  <si>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</si>
  <si>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</si>
  <si>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</si>
  <si>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</si>
  <si>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</si>
  <si>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</si>
  <si>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</si>
  <si>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</si>
  <si>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</si>
  <si>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</si>
  <si>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</si>
  <si>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</si>
  <si>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</si>
  <si>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</si>
  <si>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</si>
  <si>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</si>
  <si>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</si>
  <si>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</si>
  <si>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</si>
  <si>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</si>
  <si>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</si>
  <si>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</si>
  <si>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</si>
  <si>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</si>
  <si>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</si>
  <si>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</si>
  <si>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</si>
  <si>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</si>
  <si>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</si>
  <si>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</si>
  <si>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</si>
  <si>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</si>
  <si>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</si>
  <si>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</si>
  <si>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</si>
  <si>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</si>
  <si>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</si>
  <si>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</si>
  <si>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</si>
  <si>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</si>
  <si>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</si>
  <si>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</si>
  <si>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</si>
  <si>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</si>
  <si>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</si>
  <si>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</si>
  <si>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</si>
  <si>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</si>
  <si>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</si>
  <si>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</si>
  <si>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</si>
  <si>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</si>
  <si>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</si>
  <si>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</si>
  <si>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</si>
  <si>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</si>
  <si>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</si>
  <si>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</si>
  <si>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</si>
  <si>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</si>
  <si>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</si>
  <si>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</si>
  <si>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</si>
  <si>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</si>
  <si>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</si>
  <si>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</si>
  <si>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</si>
  <si>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</si>
  <si>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</si>
  <si>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</si>
  <si>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</si>
  <si>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</si>
  <si>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</si>
  <si>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</si>
  <si>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</si>
  <si>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</si>
  <si>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</si>
  <si>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</si>
  <si>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</si>
  <si>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</si>
  <si>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</si>
  <si>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</si>
  <si>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</si>
  <si>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</si>
  <si>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</si>
  <si>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</si>
  <si>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</si>
  <si>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</si>
  <si>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</si>
  <si>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</si>
  <si>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</si>
  <si>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</si>
  <si>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</si>
  <si>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</si>
  <si>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</si>
  <si>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</si>
  <si>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</si>
  <si>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</si>
  <si>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</si>
  <si>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</si>
  <si>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</si>
  <si>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</si>
  <si>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</si>
  <si>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</si>
  <si>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</si>
  <si>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</si>
  <si>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</si>
  <si>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</si>
  <si>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</si>
  <si>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</si>
  <si>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</si>
  <si>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</si>
  <si>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</si>
  <si>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</si>
  <si>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</si>
  <si>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</si>
  <si>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</si>
  <si>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</si>
  <si>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</si>
  <si>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</si>
  <si>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</si>
  <si>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</si>
  <si>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</si>
  <si>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</si>
  <si>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</si>
  <si>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</si>
  <si>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</si>
  <si>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</si>
  <si>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</si>
  <si>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</si>
  <si>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</si>
  <si>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</si>
  <si>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</si>
  <si>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</si>
  <si>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</si>
  <si>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</si>
  <si>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</si>
  <si>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</si>
  <si>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</si>
  <si>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</si>
  <si>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</si>
  <si>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</si>
  <si>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</si>
  <si>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</si>
  <si>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</si>
  <si>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</si>
  <si>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</si>
  <si>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</si>
  <si>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</si>
  <si>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</si>
  <si>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</si>
  <si>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</si>
  <si>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</si>
  <si>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</si>
  <si>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</si>
  <si>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</si>
  <si>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</si>
  <si>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</si>
  <si>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</si>
  <si>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</si>
  <si>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</si>
  <si>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</si>
  <si>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</si>
  <si>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</si>
  <si>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</si>
  <si>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</si>
  <si>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</si>
  <si>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</si>
  <si>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</si>
  <si>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</si>
  <si>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</si>
  <si>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</si>
  <si>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</si>
  <si>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</si>
  <si>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</si>
  <si>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</si>
  <si>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</si>
  <si>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</si>
  <si>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</si>
  <si>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</si>
  <si>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</si>
  <si>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</si>
  <si>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</si>
  <si>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</si>
  <si>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</si>
  <si>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</si>
  <si>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</si>
  <si>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</si>
  <si>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</si>
  <si>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</si>
  <si>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</si>
  <si>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</si>
  <si>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</si>
  <si>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</si>
  <si>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</si>
  <si>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</si>
  <si>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</si>
  <si>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</si>
  <si>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</si>
  <si>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</si>
  <si>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</si>
  <si>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</si>
  <si>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</si>
  <si>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</si>
  <si>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</si>
  <si>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</si>
  <si>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</si>
  <si>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</si>
  <si>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</si>
  <si>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</si>
  <si>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</si>
  <si>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</si>
  <si>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</si>
  <si>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</si>
  <si>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</si>
  <si>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</si>
  <si>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</si>
  <si>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</si>
  <si>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</si>
  <si>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</si>
  <si>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</si>
  <si>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</si>
  <si>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</si>
  <si>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</si>
  <si>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</si>
  <si>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</si>
  <si>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</si>
  <si>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</si>
  <si>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</si>
  <si>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</si>
  <si>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</si>
  <si>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</si>
  <si>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</si>
  <si>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</si>
  <si>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</si>
  <si>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</si>
  <si>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</si>
  <si>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</si>
  <si>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</si>
  <si>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</si>
  <si>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</si>
  <si>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</si>
  <si>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</si>
  <si>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</si>
  <si>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</si>
  <si>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</si>
  <si>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</si>
  <si>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</si>
  <si>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</si>
  <si>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</si>
  <si>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</si>
  <si>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</si>
  <si>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</si>
  <si>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</si>
  <si>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</si>
  <si>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</si>
  <si>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</si>
  <si>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</si>
  <si>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</si>
  <si>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</si>
  <si>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</si>
  <si>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</si>
  <si>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</si>
  <si>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</si>
  <si>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</si>
  <si>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</si>
  <si>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</si>
  <si>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</si>
  <si>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</si>
  <si>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</si>
  <si>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</si>
  <si>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</si>
  <si>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</si>
  <si>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</si>
  <si>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</si>
  <si>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</si>
  <si>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</si>
  <si>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</si>
  <si>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</si>
  <si>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</si>
  <si>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</si>
  <si>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</si>
  <si>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</si>
  <si>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</si>
  <si>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</si>
  <si>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</si>
  <si>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</si>
  <si>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</si>
  <si>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</si>
  <si>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</si>
  <si>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</si>
  <si>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</si>
  <si>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</si>
  <si>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</si>
  <si>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</si>
  <si>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</si>
  <si>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</si>
  <si>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</si>
  <si>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</si>
  <si>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</si>
  <si>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</si>
  <si>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</si>
  <si>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</si>
  <si>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</si>
  <si>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</si>
  <si>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</si>
  <si>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</si>
  <si>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</si>
  <si>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</si>
  <si>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</si>
  <si>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</si>
  <si>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</si>
  <si>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</si>
  <si>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</si>
  <si>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</si>
  <si>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</si>
  <si>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</si>
  <si>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</si>
  <si>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</si>
  <si>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</si>
  <si>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</si>
  <si>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</si>
  <si>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</si>
  <si>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</si>
  <si>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</si>
  <si>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</si>
  <si>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</si>
  <si>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</si>
  <si>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</si>
  <si>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</si>
  <si>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</si>
  <si>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</si>
  <si>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</si>
  <si>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</si>
  <si>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</si>
  <si>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</si>
  <si>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</si>
  <si>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</si>
  <si>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</si>
  <si>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</si>
  <si>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</si>
  <si>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</si>
  <si>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</si>
  <si>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</si>
  <si>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</si>
  <si>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</si>
  <si>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</si>
  <si>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</si>
  <si>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</si>
  <si>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</si>
  <si>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</si>
  <si>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</si>
  <si>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</si>
  <si>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</si>
  <si>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</si>
  <si>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</si>
  <si>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</si>
  <si>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</si>
  <si>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</si>
  <si>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</si>
  <si>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</si>
  <si>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</si>
  <si>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</si>
  <si>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</si>
  <si>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</si>
  <si>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</si>
  <si>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</si>
  <si>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</si>
  <si>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</si>
  <si>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</si>
  <si>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</si>
  <si>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</si>
  <si>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</si>
  <si>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</si>
  <si>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</si>
  <si>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</si>
  <si>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</si>
  <si>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</si>
  <si>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</si>
  <si>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</si>
  <si>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</si>
  <si>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</si>
  <si>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</si>
  <si>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</si>
  <si>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</si>
  <si>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</si>
  <si>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</si>
  <si>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</si>
  <si>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</si>
  <si>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</si>
  <si>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</si>
  <si>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</si>
  <si>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</si>
  <si>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</si>
  <si>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</si>
  <si>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</si>
  <si>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</si>
  <si>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</si>
  <si>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</si>
  <si>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</si>
  <si>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</si>
  <si>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</si>
  <si>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</si>
  <si>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</si>
  <si>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</si>
  <si>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</si>
  <si>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</si>
  <si>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</si>
  <si>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</si>
  <si>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</si>
  <si>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</si>
  <si>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</si>
  <si>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</si>
  <si>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</si>
  <si>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</si>
  <si>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</si>
  <si>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</si>
  <si>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</si>
  <si>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</si>
  <si>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</si>
  <si>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</si>
  <si>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</si>
  <si>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</si>
  <si>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</si>
  <si>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</si>
  <si>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</si>
  <si>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</si>
  <si>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</si>
  <si>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</si>
  <si>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</si>
  <si>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</si>
  <si>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</si>
  <si>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</si>
  <si>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</si>
  <si>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</si>
  <si>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</si>
  <si>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</si>
  <si>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</si>
  <si>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</si>
  <si>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</si>
  <si>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</si>
  <si>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</si>
  <si>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</si>
  <si>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</si>
  <si>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</si>
  <si>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</si>
  <si>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</si>
  <si>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</si>
  <si>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</si>
  <si>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</si>
  <si>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</si>
  <si>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</si>
  <si>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</si>
  <si>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</si>
  <si>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</si>
  <si>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</si>
  <si>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</si>
  <si>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</si>
  <si>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</si>
  <si>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</si>
  <si>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</si>
  <si>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</si>
  <si>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</si>
  <si>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</si>
  <si>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</si>
  <si>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</si>
  <si>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</si>
  <si>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</si>
  <si>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</si>
  <si>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</si>
  <si>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</si>
  <si>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</si>
  <si>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</si>
  <si>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</si>
  <si>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</si>
  <si>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</si>
  <si>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</si>
  <si>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</si>
  <si>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</si>
  <si>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</si>
  <si>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</si>
  <si>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</si>
  <si>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</si>
  <si>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</si>
  <si>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</si>
  <si>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</si>
  <si>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</si>
  <si>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</si>
  <si>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</si>
  <si>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</si>
  <si>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</si>
  <si>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</si>
  <si>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</si>
  <si>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</si>
  <si>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</si>
  <si>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</si>
  <si>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</si>
  <si>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</si>
  <si>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</si>
  <si>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</si>
  <si>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</si>
  <si>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</si>
  <si>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</si>
  <si>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</si>
  <si>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</si>
  <si>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</si>
  <si>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</si>
  <si>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</si>
  <si>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</si>
  <si>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</si>
  <si>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</si>
  <si>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</si>
  <si>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</si>
  <si>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</si>
  <si>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</si>
  <si>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</si>
  <si>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</si>
  <si>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</si>
  <si>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</si>
  <si>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</si>
  <si>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</si>
  <si>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</si>
  <si>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</si>
  <si>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</si>
  <si>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</si>
  <si>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</si>
  <si>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</si>
  <si>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</si>
  <si>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</si>
  <si>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</si>
  <si>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</si>
  <si>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</si>
  <si>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</si>
  <si>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</si>
  <si>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</si>
  <si>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</si>
  <si>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</si>
  <si>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</si>
  <si>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</si>
  <si>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</si>
  <si>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</si>
  <si>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</si>
  <si>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</si>
  <si>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</si>
  <si>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</si>
  <si>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</si>
  <si>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</si>
  <si>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</si>
  <si>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</si>
  <si>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</si>
  <si>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</si>
  <si>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</si>
  <si>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</si>
  <si>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</si>
  <si>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</si>
  <si>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</si>
  <si>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</si>
  <si>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</si>
  <si>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</si>
  <si>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</si>
  <si>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</si>
  <si>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</si>
  <si>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</si>
  <si>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</si>
  <si>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</si>
  <si>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</si>
  <si>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</si>
  <si>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</si>
  <si>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</si>
  <si>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</si>
  <si>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</si>
  <si>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</si>
  <si>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</si>
  <si>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</si>
  <si>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</si>
  <si>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</si>
  <si>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</si>
  <si>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</si>
  <si>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</si>
  <si>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</si>
  <si>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</si>
  <si>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</si>
  <si>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</si>
  <si>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</si>
  <si>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</si>
  <si>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</si>
  <si>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</si>
  <si>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</si>
  <si>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</si>
  <si>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</si>
  <si>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</si>
  <si>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</si>
  <si>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</si>
  <si>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</si>
  <si>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</si>
  <si>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</si>
  <si>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</si>
  <si>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</si>
  <si>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</si>
  <si>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</si>
  <si>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</si>
  <si>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</si>
  <si>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</si>
  <si>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</si>
  <si>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</si>
  <si>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</si>
  <si>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</si>
  <si>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</si>
  <si>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</si>
  <si>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</si>
  <si>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</si>
  <si>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</si>
  <si>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</si>
  <si>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</si>
  <si>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</si>
  <si>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</si>
  <si>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</si>
  <si>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</si>
  <si>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</si>
  <si>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</si>
  <si>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</si>
  <si>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</si>
  <si>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</si>
  <si>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</si>
  <si>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</si>
  <si>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</si>
  <si>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</si>
  <si>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</si>
  <si>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</si>
  <si>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</si>
  <si>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</si>
  <si>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</si>
  <si>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</si>
  <si>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</si>
  <si>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</si>
  <si>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</si>
  <si>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</si>
  <si>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</si>
  <si>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</si>
  <si>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</si>
  <si>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</si>
  <si>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</si>
  <si>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</si>
  <si>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</si>
  <si>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</si>
  <si>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</si>
  <si>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</si>
  <si>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</si>
  <si>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</si>
  <si>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</si>
  <si>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</si>
  <si>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</si>
  <si>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</si>
  <si>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</si>
  <si>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</si>
  <si>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</si>
  <si>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</si>
  <si>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</si>
  <si>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</si>
  <si>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</si>
  <si>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</si>
  <si>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</si>
  <si>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</si>
  <si>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</si>
  <si>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</si>
  <si>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</si>
  <si>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</si>
  <si>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</si>
  <si>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</si>
  <si>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</si>
  <si>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</si>
  <si>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</si>
  <si>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</si>
  <si>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</si>
  <si>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</si>
  <si>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</si>
  <si>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</si>
  <si>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</si>
  <si>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</si>
  <si>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</si>
  <si>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</si>
  <si>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</si>
  <si>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</si>
  <si>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</si>
  <si>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</si>
  <si>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</si>
  <si>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</si>
  <si>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</si>
  <si>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</si>
  <si>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</si>
  <si>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</si>
  <si>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</si>
  <si>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</si>
  <si>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</si>
  <si>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</si>
  <si>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</si>
  <si>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</si>
  <si>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</si>
  <si>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</si>
  <si>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</si>
  <si>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</si>
  <si>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</si>
  <si>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</si>
  <si>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</si>
  <si>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</si>
  <si>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</si>
  <si>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</si>
  <si>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</si>
  <si>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</si>
  <si>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</si>
  <si>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</si>
  <si>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</si>
  <si>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</si>
  <si>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</si>
  <si>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</si>
  <si>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</si>
  <si>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</si>
  <si>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</si>
  <si>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</si>
  <si>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</si>
  <si>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</si>
  <si>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</si>
  <si>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</si>
  <si>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</si>
  <si>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</si>
  <si>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</si>
  <si>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</si>
  <si>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</si>
  <si>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</si>
  <si>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</si>
  <si>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</si>
  <si>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</si>
  <si>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</si>
  <si>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</si>
  <si>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</si>
  <si>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</si>
  <si>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</si>
  <si>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</si>
  <si>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</si>
  <si>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</si>
  <si>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</si>
  <si>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</si>
  <si>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</si>
  <si>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</si>
  <si>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</si>
  <si>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</si>
  <si>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</si>
  <si>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</si>
  <si>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</si>
  <si>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</si>
  <si>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</si>
  <si>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</si>
  <si>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</si>
  <si>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</si>
  <si>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</si>
  <si>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</si>
  <si>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</si>
  <si>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</si>
  <si>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</si>
  <si>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</si>
  <si>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</si>
  <si>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</si>
  <si>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</si>
  <si>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</si>
  <si>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</si>
  <si>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</si>
  <si>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</si>
  <si>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</si>
  <si>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</si>
  <si>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</si>
  <si>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</si>
  <si>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</si>
  <si>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</si>
  <si>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</si>
  <si>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</si>
  <si>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</si>
  <si>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</si>
  <si>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</si>
  <si>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</si>
  <si>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</si>
  <si>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</si>
  <si>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</si>
  <si>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</si>
  <si>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</si>
  <si>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</si>
  <si>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</si>
  <si>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</si>
  <si>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</si>
  <si>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</si>
  <si>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</si>
  <si>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</si>
  <si>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</si>
  <si>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</si>
  <si>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</si>
  <si>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</si>
  <si>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</si>
  <si>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</si>
  <si>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</si>
  <si>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</si>
  <si>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</si>
  <si>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</si>
  <si>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</si>
  <si>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</si>
  <si>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</si>
  <si>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</si>
  <si>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</si>
  <si>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</si>
  <si>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</si>
  <si>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</si>
  <si>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</si>
  <si>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</si>
  <si>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</si>
  <si>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</si>
  <si>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</si>
  <si>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</si>
  <si>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</si>
  <si>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</si>
  <si>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</si>
  <si>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</si>
  <si>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</si>
  <si>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</si>
  <si>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</si>
  <si>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</si>
  <si>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</si>
  <si>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</si>
  <si>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</si>
  <si>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</si>
  <si>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</si>
  <si>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</si>
  <si>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</si>
  <si>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</si>
  <si>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</si>
  <si>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</si>
  <si>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</si>
  <si>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</si>
  <si>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</si>
  <si>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</si>
  <si>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</si>
  <si>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</si>
  <si>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</si>
  <si>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</si>
  <si>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</si>
  <si>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</si>
  <si>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</si>
  <si>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</si>
  <si>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</si>
  <si>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</si>
  <si>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</si>
  <si>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</si>
  <si>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</si>
  <si>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</si>
  <si>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</si>
  <si>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</si>
  <si>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</si>
  <si>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</si>
  <si>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</si>
  <si>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</si>
  <si>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</si>
  <si>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</si>
  <si>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</si>
  <si>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</si>
  <si>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</si>
  <si>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</si>
  <si>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</si>
  <si>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</si>
  <si>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</si>
  <si>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</si>
  <si>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</si>
  <si>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</si>
  <si>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</si>
  <si>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</si>
  <si>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</si>
  <si>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</si>
  <si>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</si>
  <si>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</si>
  <si>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</si>
  <si>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</si>
  <si>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</si>
  <si>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</si>
  <si>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</si>
  <si>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</si>
  <si>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</si>
  <si>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</si>
  <si>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</si>
  <si>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</si>
  <si>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</si>
  <si>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</si>
  <si>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</si>
  <si>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</si>
  <si>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</si>
  <si>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</si>
  <si>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</si>
  <si>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</si>
  <si>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</si>
  <si>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</si>
  <si>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</si>
  <si>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</si>
  <si>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</si>
  <si>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</si>
  <si>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</si>
  <si>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</si>
  <si>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</si>
  <si>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</si>
  <si>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</si>
  <si>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</si>
  <si>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</si>
  <si>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</si>
  <si>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</si>
  <si>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</si>
  <si>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</si>
  <si>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</si>
  <si>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</si>
  <si>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</si>
  <si>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</si>
  <si>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</si>
  <si>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</si>
  <si>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</si>
  <si>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</si>
  <si>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</si>
  <si>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</si>
  <si>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</si>
  <si>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</si>
  <si>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</si>
  <si>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</si>
  <si>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</si>
  <si>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</si>
  <si>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</si>
  <si>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</si>
  <si>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</si>
  <si>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</si>
  <si>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</si>
  <si>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</si>
  <si>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</si>
  <si>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</si>
  <si>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</si>
  <si>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</si>
  <si>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</si>
  <si>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</si>
  <si>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</si>
  <si>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</si>
  <si>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</si>
  <si>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</si>
  <si>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</si>
  <si>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</si>
  <si>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</si>
  <si>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</si>
  <si>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</si>
  <si>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</si>
  <si>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</si>
  <si>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</si>
  <si>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</si>
  <si>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</si>
  <si>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</si>
  <si>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</si>
  <si>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</si>
  <si>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</si>
  <si>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</si>
  <si>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</si>
  <si>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</si>
  <si>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</si>
  <si>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</si>
  <si>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</si>
  <si>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</si>
  <si>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</si>
  <si>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</si>
  <si>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</si>
  <si>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</si>
  <si>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</si>
  <si>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</si>
  <si>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</si>
  <si>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</si>
  <si>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</si>
  <si>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</si>
  <si>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</si>
  <si>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</si>
  <si>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</si>
  <si>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</si>
  <si>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</si>
  <si>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</si>
  <si>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</si>
  <si>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</si>
  <si>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</si>
  <si>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</si>
  <si>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</si>
  <si>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</si>
  <si>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</si>
  <si>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</si>
  <si>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</si>
  <si>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</si>
  <si>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</si>
  <si>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</si>
  <si>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</si>
  <si>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</si>
  <si>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</si>
  <si>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</si>
  <si>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</si>
  <si>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</si>
  <si>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</si>
  <si>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</si>
  <si>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</si>
  <si>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</si>
  <si>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</si>
  <si>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</si>
  <si>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</si>
  <si>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</si>
  <si>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</si>
  <si>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</si>
  <si>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</si>
  <si>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</si>
  <si>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</si>
  <si>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</si>
  <si>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</si>
  <si>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</si>
  <si>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</si>
  <si>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</si>
  <si>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</si>
  <si>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</si>
  <si>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</si>
  <si>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</si>
  <si>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</si>
  <si>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</si>
  <si>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</si>
  <si>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</si>
  <si>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</si>
  <si>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</si>
  <si>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</si>
  <si>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</si>
  <si>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</si>
  <si>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</si>
  <si>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</si>
  <si>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</si>
  <si>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</si>
  <si>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</si>
  <si>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</si>
  <si>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</si>
  <si>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</si>
  <si>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</si>
  <si>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</si>
  <si>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</si>
  <si>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</si>
  <si>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</si>
  <si>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</si>
  <si>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</si>
  <si>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</si>
  <si>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</si>
  <si>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</si>
  <si>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</si>
  <si>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</si>
  <si>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</si>
  <si>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</si>
  <si>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</si>
  <si>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</si>
  <si>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</si>
  <si>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</si>
  <si>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</si>
  <si>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</si>
  <si>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</si>
  <si>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</si>
  <si>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</si>
  <si>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</si>
  <si>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</si>
  <si>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</si>
  <si>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</si>
  <si>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</si>
  <si>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</si>
  <si>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</si>
  <si>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</si>
  <si>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</si>
  <si>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</si>
  <si>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</si>
  <si>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</si>
  <si>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</si>
  <si>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</si>
  <si>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</si>
  <si>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</si>
  <si>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</si>
  <si>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</si>
  <si>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</si>
  <si>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</si>
  <si>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</si>
  <si>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</si>
  <si>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</si>
  <si>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</si>
  <si>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</si>
  <si>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</si>
  <si>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</si>
  <si>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</si>
  <si>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</si>
  <si>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</si>
  <si>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</si>
  <si>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</si>
  <si>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</si>
  <si>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</si>
  <si>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</si>
  <si>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</si>
  <si>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</si>
  <si>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</si>
  <si>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</si>
  <si>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</si>
  <si>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</si>
  <si>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</si>
  <si>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</si>
  <si>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</si>
  <si>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</si>
  <si>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</si>
  <si>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</si>
  <si>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</si>
  <si>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</si>
  <si>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</si>
  <si>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</si>
  <si>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</si>
  <si>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</si>
  <si>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</si>
  <si>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</si>
  <si>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</si>
  <si>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</si>
  <si>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</si>
  <si>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</si>
  <si>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</si>
  <si>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</si>
  <si>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</si>
  <si>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</si>
  <si>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</si>
  <si>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</si>
  <si>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</si>
  <si>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</si>
  <si>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</si>
  <si>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</si>
  <si>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</si>
  <si>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</si>
  <si>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</si>
  <si>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</si>
  <si>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</si>
  <si>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</si>
  <si>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</si>
  <si>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</si>
  <si>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</si>
  <si>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</si>
  <si>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</si>
  <si>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</si>
  <si>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</si>
  <si>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</si>
  <si>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</si>
  <si>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</si>
  <si>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</si>
  <si>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</si>
  <si>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</si>
  <si>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</si>
  <si>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</si>
  <si>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</si>
  <si>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</si>
  <si>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</si>
  <si>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</si>
  <si>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</si>
  <si>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</si>
  <si>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</si>
  <si>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</si>
  <si>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</si>
  <si>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</si>
  <si>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</si>
  <si>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</si>
  <si>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</si>
  <si>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</si>
  <si>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</si>
  <si>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</si>
  <si>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</si>
  <si>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</si>
  <si>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</si>
  <si>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</si>
  <si>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</si>
  <si>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</si>
  <si>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</si>
  <si>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</si>
  <si>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</si>
  <si>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</si>
  <si>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</si>
  <si>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</si>
  <si>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</si>
  <si>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</si>
  <si>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</si>
  <si>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</si>
  <si>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</si>
  <si>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</si>
  <si>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</si>
  <si>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</si>
  <si>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</si>
  <si>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</si>
  <si>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</si>
  <si>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</si>
  <si>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</si>
  <si>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</si>
  <si>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</si>
  <si>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</si>
  <si>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</si>
  <si>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</si>
  <si>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</si>
  <si>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</si>
  <si>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</si>
  <si>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</si>
  <si>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</si>
  <si>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</si>
  <si>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</si>
  <si>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</si>
  <si>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</si>
  <si>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</si>
  <si>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</si>
  <si>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</si>
  <si>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</si>
  <si>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</si>
  <si>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</si>
  <si>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</si>
  <si>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</si>
  <si>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</si>
  <si>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</si>
  <si>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</si>
  <si>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</si>
  <si>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</si>
  <si>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</si>
  <si>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</si>
  <si>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</si>
  <si>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</si>
  <si>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</si>
  <si>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</si>
  <si>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</si>
  <si>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</si>
  <si>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</si>
  <si>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</si>
  <si>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</si>
  <si>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</si>
  <si>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</si>
  <si>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</si>
  <si>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</si>
  <si>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</si>
  <si>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</si>
  <si>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</si>
  <si>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</si>
  <si>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</si>
  <si>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</si>
  <si>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</si>
  <si>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</si>
  <si>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</si>
  <si>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</si>
  <si>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</si>
  <si>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</si>
  <si>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</si>
  <si>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</si>
  <si>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</si>
  <si>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</si>
  <si>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</si>
  <si>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</si>
  <si>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</si>
  <si>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</si>
  <si>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</si>
  <si>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</si>
  <si>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</si>
  <si>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</si>
  <si>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</si>
  <si>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</si>
  <si>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</si>
  <si>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</si>
  <si>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</si>
  <si>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</si>
  <si>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</si>
  <si>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</si>
  <si>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</si>
  <si>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</si>
  <si>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</si>
  <si>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</si>
  <si>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</si>
  <si>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</si>
  <si>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</si>
  <si>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</si>
  <si>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</si>
  <si>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</si>
  <si>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</si>
  <si>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</si>
  <si>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</si>
  <si>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</si>
  <si>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</si>
  <si>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</si>
  <si>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</si>
  <si>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</si>
  <si>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</si>
  <si>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</si>
  <si>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</si>
  <si>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</si>
  <si>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</si>
  <si>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</si>
  <si>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</si>
  <si>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</si>
  <si>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</si>
  <si>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</si>
  <si>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</si>
  <si>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</si>
  <si>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</si>
  <si>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</si>
  <si>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</si>
  <si>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</si>
  <si>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</si>
  <si>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</si>
  <si>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</si>
  <si>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</si>
  <si>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</si>
  <si>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</si>
  <si>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</si>
  <si>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</si>
  <si>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</si>
  <si>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</si>
  <si>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</si>
  <si>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</si>
  <si>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</si>
  <si>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</si>
  <si>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</si>
  <si>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</si>
  <si>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</si>
  <si>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</si>
  <si>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</si>
  <si>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</si>
  <si>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</si>
  <si>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</si>
  <si>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</si>
  <si>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</si>
  <si>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</si>
  <si>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</si>
  <si>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</si>
  <si>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</si>
  <si>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</si>
  <si>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</si>
  <si>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</si>
  <si>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</si>
  <si>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</si>
  <si>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</si>
  <si>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</si>
  <si>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</si>
  <si>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</si>
  <si>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</si>
  <si>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</si>
  <si>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</si>
  <si>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</si>
  <si>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</si>
  <si>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</si>
  <si>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</si>
  <si>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</si>
  <si>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</si>
  <si>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</si>
  <si>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</si>
  <si>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</si>
  <si>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</si>
  <si>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</si>
  <si>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</si>
  <si>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</si>
  <si>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</si>
  <si>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</si>
  <si>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</si>
  <si>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</si>
  <si>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</si>
  <si>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</si>
  <si>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</si>
  <si>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</si>
  <si>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</si>
  <si>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</si>
  <si>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</si>
  <si>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</si>
  <si>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</si>
  <si>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</si>
  <si>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</si>
  <si>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</si>
  <si>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</si>
  <si>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</si>
  <si>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</si>
  <si>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</si>
  <si>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</si>
  <si>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</si>
  <si>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</si>
  <si>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</si>
  <si>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</si>
  <si>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</si>
  <si>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</si>
  <si>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</si>
  <si>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</si>
  <si>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</si>
  <si>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</si>
  <si>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</si>
  <si>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</si>
  <si>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</si>
  <si>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</si>
  <si>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</si>
  <si>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</si>
  <si>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</si>
  <si>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</si>
  <si>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</si>
  <si>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</si>
  <si>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</si>
  <si>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</si>
  <si>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</si>
  <si>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</si>
  <si>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</si>
  <si>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</si>
  <si>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</si>
  <si>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</si>
  <si>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</si>
  <si>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</si>
  <si>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</si>
  <si>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</si>
  <si>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</si>
  <si>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</si>
  <si>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</si>
  <si>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</si>
  <si>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</si>
  <si>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</si>
  <si>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</si>
  <si>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</si>
  <si>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</si>
  <si>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</si>
  <si>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</si>
  <si>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</si>
  <si>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</si>
  <si>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</si>
  <si>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</si>
  <si>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</si>
  <si>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</si>
  <si>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</si>
  <si>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</si>
  <si>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</si>
  <si>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</si>
  <si>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</si>
  <si>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</si>
  <si>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</si>
  <si>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</si>
  <si>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</si>
  <si>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</si>
  <si>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</si>
  <si>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</si>
  <si>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</si>
  <si>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</si>
  <si>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</si>
  <si>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</si>
  <si>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</si>
  <si>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</si>
  <si>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</si>
  <si>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</si>
  <si>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</si>
  <si>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</si>
  <si>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</si>
  <si>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</si>
  <si>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</si>
  <si>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</si>
  <si>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</si>
  <si>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</si>
  <si>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</si>
  <si>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</si>
  <si>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</si>
  <si>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</si>
  <si>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</si>
  <si>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</si>
  <si>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</si>
  <si>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</si>
  <si>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</si>
  <si>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</si>
  <si>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</si>
  <si>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</si>
  <si>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</si>
  <si>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</si>
  <si>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</si>
  <si>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</si>
  <si>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</si>
  <si>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</si>
  <si>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</si>
  <si>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</si>
  <si>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</si>
  <si>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</si>
  <si>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</si>
  <si>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</si>
  <si>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</si>
  <si>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</si>
  <si>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</si>
  <si>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</si>
  <si>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</si>
  <si>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</si>
  <si>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</si>
  <si>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</si>
  <si>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</si>
  <si>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</si>
  <si>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</si>
  <si>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</si>
  <si>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</si>
  <si>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</si>
  <si>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</si>
  <si>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</si>
  <si>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</si>
  <si>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</si>
  <si>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</si>
  <si>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</si>
  <si>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</si>
  <si>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</si>
  <si>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</si>
  <si>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</si>
  <si>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</si>
  <si>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</si>
  <si>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</si>
  <si>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</si>
  <si>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</si>
  <si>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</si>
  <si>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</si>
  <si>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</si>
  <si>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</si>
  <si>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</si>
  <si>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</si>
  <si>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</si>
  <si>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</si>
  <si>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</si>
  <si>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</si>
  <si>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</si>
  <si>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</si>
  <si>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</si>
  <si>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</si>
  <si>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</si>
  <si>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</si>
  <si>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</si>
  <si>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</si>
  <si>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</si>
  <si>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</si>
  <si>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</si>
  <si>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</si>
  <si>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</si>
  <si>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</si>
  <si>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</si>
  <si>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</si>
  <si>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</si>
  <si>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</si>
  <si>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</si>
  <si>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</si>
  <si>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</si>
  <si>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</si>
  <si>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</si>
  <si>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</si>
  <si>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</si>
  <si>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</si>
  <si>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</si>
  <si>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</si>
  <si>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</si>
  <si>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</si>
  <si>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</si>
  <si>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</si>
  <si>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</si>
  <si>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</si>
  <si>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</si>
  <si>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</si>
  <si>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</si>
  <si>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</si>
  <si>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</si>
  <si>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</si>
  <si>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</si>
  <si>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</si>
  <si>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</si>
  <si>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</si>
  <si>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</si>
  <si>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</si>
  <si>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</si>
  <si>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</si>
  <si>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</si>
  <si>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</si>
  <si>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</si>
  <si>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</si>
  <si>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</si>
  <si>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</si>
  <si>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</si>
  <si>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</si>
  <si>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</si>
  <si>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</si>
  <si>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</si>
  <si>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</si>
  <si>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</si>
  <si>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</si>
  <si>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</si>
  <si>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</si>
  <si>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</si>
  <si>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</si>
  <si>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</si>
  <si>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</si>
  <si>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</si>
  <si>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</si>
  <si>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</si>
  <si>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</si>
  <si>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</si>
  <si>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</si>
  <si>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</si>
  <si>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</si>
  <si>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</si>
  <si>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</si>
  <si>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</si>
  <si>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</si>
  <si>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</si>
  <si>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</si>
  <si>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</si>
  <si>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</si>
  <si>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</si>
  <si>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</si>
  <si>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</si>
  <si>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</si>
  <si>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</si>
  <si>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</si>
  <si>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</si>
  <si>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</si>
  <si>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</si>
  <si>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</si>
  <si>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</si>
  <si>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</si>
  <si>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</si>
  <si>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</si>
  <si>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</si>
  <si>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</si>
  <si>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</si>
  <si>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</si>
  <si>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</si>
  <si>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</si>
  <si>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</si>
  <si>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</si>
  <si>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</si>
  <si>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</si>
  <si>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</si>
  <si>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</si>
  <si>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</si>
  <si>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</si>
  <si>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</si>
  <si>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</si>
  <si>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</si>
  <si>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</si>
  <si>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</si>
  <si>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</si>
  <si>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</si>
  <si>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</si>
  <si>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</si>
  <si>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</si>
  <si>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</si>
  <si>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</si>
  <si>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</si>
  <si>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</si>
  <si>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</si>
  <si>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</si>
  <si>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</si>
  <si>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</si>
  <si>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</si>
  <si>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</si>
  <si>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</si>
  <si>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</si>
  <si>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</si>
  <si>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</si>
  <si>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</si>
  <si>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</si>
  <si>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</si>
  <si>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</si>
  <si>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</si>
  <si>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</si>
  <si>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</si>
  <si>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</si>
  <si>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</si>
  <si>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</si>
  <si>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</si>
  <si>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</si>
  <si>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</si>
  <si>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</si>
  <si>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</si>
  <si>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</si>
  <si>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</si>
  <si>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</si>
  <si>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</si>
  <si>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</si>
  <si>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</si>
  <si>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</si>
  <si>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</si>
  <si>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</si>
  <si>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</si>
  <si>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</si>
  <si>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</si>
  <si>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</si>
  <si>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</si>
  <si>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</si>
  <si>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</si>
  <si>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</si>
  <si>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</si>
  <si>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</si>
  <si>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</si>
  <si>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</si>
  <si>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</si>
  <si>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</si>
  <si>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</si>
  <si>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</si>
  <si>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</si>
  <si>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</si>
  <si>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</si>
  <si>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</si>
  <si>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</si>
  <si>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</si>
  <si>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</si>
  <si>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</si>
  <si>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</si>
  <si>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</si>
  <si>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</si>
  <si>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</si>
  <si>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</si>
  <si>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</si>
  <si>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</si>
  <si>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</si>
  <si>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</si>
  <si>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</si>
  <si>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</si>
  <si>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</si>
  <si>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</si>
  <si>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</si>
  <si>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</si>
  <si>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</si>
  <si>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</si>
  <si>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</si>
  <si>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</si>
  <si>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</si>
  <si>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</si>
  <si>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</si>
  <si>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</si>
  <si>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</si>
  <si>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</si>
  <si>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</si>
  <si>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</si>
  <si>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</si>
  <si>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</si>
  <si>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</si>
  <si>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</si>
  <si>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</si>
  <si>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</si>
  <si>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</si>
  <si>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</si>
  <si>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</si>
  <si>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</si>
  <si>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</si>
  <si>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</si>
  <si>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</si>
  <si>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</si>
  <si>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</si>
  <si>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</si>
  <si>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</si>
  <si>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</si>
  <si>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</si>
  <si>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</si>
  <si>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</si>
  <si>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</si>
  <si>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</si>
  <si>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</si>
  <si>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</si>
  <si>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</si>
  <si>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</si>
  <si>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</si>
  <si>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</si>
  <si>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</si>
  <si>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</si>
  <si>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</si>
  <si>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</si>
  <si>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</si>
  <si>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</si>
  <si>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</si>
  <si>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</si>
  <si>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</si>
  <si>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</si>
  <si>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</si>
  <si>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</si>
  <si>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</si>
  <si>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</si>
  <si>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</si>
  <si>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</si>
  <si>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</si>
  <si>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</si>
  <si>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</si>
  <si>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</si>
  <si>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</si>
  <si>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</si>
  <si>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</si>
  <si>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</si>
  <si>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</si>
  <si>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</si>
  <si>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</si>
  <si>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</si>
  <si>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</si>
  <si>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</si>
  <si>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</si>
  <si>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</si>
  <si>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</si>
  <si>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</si>
  <si>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</si>
  <si>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</si>
  <si>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</si>
  <si>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</si>
  <si>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</si>
  <si>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</si>
  <si>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</si>
  <si>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</si>
  <si>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</si>
  <si>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</si>
  <si>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</si>
  <si>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</si>
  <si>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</si>
  <si>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</si>
  <si>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</si>
  <si>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</si>
  <si>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</si>
  <si>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</si>
  <si>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</si>
  <si>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</si>
  <si>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</si>
  <si>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</si>
  <si>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</si>
  <si>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</si>
  <si>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</si>
  <si>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</si>
  <si>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</si>
  <si>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</si>
  <si>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</si>
  <si>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</si>
  <si>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</si>
  <si>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</si>
  <si>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</si>
  <si>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</si>
  <si>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</si>
  <si>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</si>
  <si>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</si>
  <si>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</si>
  <si>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</si>
  <si>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</si>
  <si>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</si>
  <si>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</si>
  <si>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</si>
  <si>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</si>
  <si>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</si>
  <si>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</si>
  <si>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</si>
  <si>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</si>
  <si>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</si>
  <si>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</si>
  <si>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</si>
  <si>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</si>
  <si>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</si>
  <si>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</si>
  <si>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</si>
  <si>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</si>
  <si>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</si>
  <si>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</si>
  <si>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</si>
  <si>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</si>
  <si>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</si>
  <si>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</si>
  <si>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</si>
  <si>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</si>
  <si>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</si>
  <si>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</si>
  <si>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</si>
  <si>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</si>
  <si>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</si>
  <si>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</si>
  <si>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</si>
  <si>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</si>
  <si>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</si>
  <si>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</si>
  <si>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</si>
  <si>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</si>
  <si>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</si>
  <si>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</si>
  <si>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</si>
  <si>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</si>
  <si>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</si>
  <si>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</si>
  <si>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</si>
  <si>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</si>
  <si>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</si>
  <si>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</si>
  <si>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</si>
  <si>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</si>
  <si>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</si>
  <si>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</si>
  <si>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</si>
  <si>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</si>
  <si>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</si>
  <si>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</si>
  <si>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</si>
  <si>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</si>
  <si>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</si>
  <si>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</si>
  <si>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</si>
  <si>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</si>
  <si>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</si>
  <si>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</si>
  <si>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</si>
  <si>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</si>
  <si>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</si>
  <si>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</si>
  <si>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</si>
  <si>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</si>
  <si>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</si>
  <si>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</si>
  <si>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</si>
  <si>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</si>
  <si>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</si>
  <si>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</si>
  <si>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</si>
  <si>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</si>
  <si>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</si>
  <si>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</si>
  <si>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</si>
  <si>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</si>
  <si>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</si>
  <si>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</si>
  <si>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</si>
  <si>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</si>
  <si>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</si>
  <si>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</si>
  <si>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</si>
  <si>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</si>
  <si>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</si>
  <si>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</si>
  <si>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</si>
  <si>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</si>
  <si>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</si>
  <si>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</si>
  <si>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</si>
  <si>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</si>
  <si>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</si>
  <si>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</si>
  <si>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</si>
  <si>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</si>
  <si>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</si>
  <si>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</si>
  <si>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</si>
  <si>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</si>
  <si>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</si>
  <si>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</si>
  <si>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</si>
  <si>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</si>
  <si>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</si>
  <si>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</si>
  <si>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</si>
  <si>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</si>
  <si>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</si>
  <si>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</si>
  <si>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</si>
  <si>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</si>
  <si>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</si>
  <si>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</si>
  <si>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</si>
  <si>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</si>
  <si>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</si>
  <si>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</si>
  <si>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</si>
  <si>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</si>
  <si>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</si>
  <si>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</si>
  <si>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</si>
  <si>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</si>
  <si>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</si>
  <si>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</si>
  <si>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</si>
  <si>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</si>
  <si>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</si>
  <si>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</si>
  <si>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</si>
  <si>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</si>
  <si>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</si>
  <si>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</si>
  <si>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</si>
  <si>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</si>
  <si>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</si>
  <si>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</si>
  <si>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</si>
  <si>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</si>
  <si>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</si>
  <si>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</si>
  <si>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</si>
  <si>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</si>
  <si>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</si>
  <si>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</si>
  <si>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</si>
  <si>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</si>
  <si>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</si>
  <si>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</si>
  <si>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</si>
  <si>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</si>
  <si>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</si>
  <si>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</si>
  <si>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</si>
  <si>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</si>
  <si>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</si>
  <si>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</si>
  <si>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</si>
  <si>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</si>
  <si>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</si>
  <si>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</si>
  <si>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</si>
  <si>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</si>
  <si>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</si>
  <si>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</si>
  <si>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</si>
  <si>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</si>
  <si>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</si>
  <si>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</si>
  <si>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</si>
  <si>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</si>
  <si>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</si>
  <si>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</si>
  <si>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</si>
  <si>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</si>
  <si>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</si>
  <si>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</si>
  <si>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</si>
  <si>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</si>
  <si>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</si>
  <si>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</si>
  <si>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</si>
  <si>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</si>
  <si>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</si>
  <si>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</si>
  <si>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</si>
  <si>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</si>
  <si>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</si>
  <si>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</si>
  <si>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</si>
  <si>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</si>
  <si>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</si>
  <si>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</si>
  <si>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</si>
  <si>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</si>
  <si>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</si>
  <si>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</si>
  <si>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</si>
  <si>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</si>
  <si>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</si>
  <si>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</si>
  <si>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</si>
  <si>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</si>
  <si>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</si>
  <si>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</si>
  <si>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</si>
  <si>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</si>
  <si>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</si>
  <si>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</si>
  <si>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</si>
  <si>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</si>
  <si>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</si>
  <si>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</si>
  <si>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</si>
  <si>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</si>
  <si>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</si>
  <si>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</si>
  <si>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</si>
  <si>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</si>
  <si>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</si>
  <si>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</si>
  <si>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</si>
  <si>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</si>
  <si>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</si>
  <si>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</si>
  <si>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</si>
  <si>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</si>
  <si>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</si>
  <si>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</si>
  <si>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</si>
  <si>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</si>
  <si>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</si>
  <si>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</si>
  <si>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</si>
  <si>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</si>
  <si>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</si>
  <si>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</si>
  <si>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</si>
  <si>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</si>
  <si>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</si>
  <si>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</si>
  <si>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</si>
  <si>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</si>
  <si>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</si>
  <si>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</si>
  <si>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</si>
  <si>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</si>
  <si>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</si>
  <si>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</si>
  <si>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</si>
  <si>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</si>
  <si>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</si>
  <si>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</si>
  <si>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</si>
  <si>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</si>
  <si>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</si>
  <si>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</si>
  <si>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</si>
  <si>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</si>
  <si>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</si>
  <si>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</si>
  <si>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</si>
  <si>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</si>
  <si>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</si>
  <si>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</si>
  <si>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</si>
  <si>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</si>
  <si>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</si>
  <si>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</si>
  <si>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</si>
  <si>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</si>
  <si>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</si>
  <si>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</si>
  <si>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</si>
  <si>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</si>
  <si>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</si>
  <si>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</si>
  <si>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</si>
  <si>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</si>
  <si>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</si>
  <si>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</si>
  <si>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</si>
  <si>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</si>
  <si>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</si>
  <si>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</si>
  <si>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</si>
  <si>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</si>
  <si>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</si>
  <si>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</si>
  <si>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</si>
  <si>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</si>
  <si>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</si>
  <si>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</si>
  <si>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</si>
  <si>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</si>
  <si>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</si>
  <si>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</si>
  <si>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</si>
  <si>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</si>
  <si>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</si>
  <si>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</si>
  <si>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</si>
  <si>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</si>
  <si>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</si>
  <si>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</si>
  <si>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</si>
  <si>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</si>
  <si>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</si>
  <si>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</si>
  <si>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</si>
  <si>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</si>
  <si>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</si>
  <si>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</si>
  <si>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</si>
  <si>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</si>
  <si>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</si>
  <si>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</si>
  <si>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</si>
  <si>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</si>
  <si>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</si>
  <si>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</si>
  <si>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</si>
  <si>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</si>
  <si>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</si>
  <si>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</si>
  <si>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</si>
  <si>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</si>
  <si>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</si>
  <si>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</si>
  <si>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</si>
  <si>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</si>
  <si>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</si>
  <si>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</si>
  <si>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</si>
  <si>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</si>
  <si>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</si>
  <si>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</si>
  <si>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</si>
  <si>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</si>
  <si>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</si>
  <si>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</si>
  <si>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</si>
  <si>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</si>
  <si>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</si>
  <si>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</si>
  <si>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</si>
  <si>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</si>
  <si>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</si>
  <si>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</si>
  <si>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</si>
  <si>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</si>
  <si>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</si>
  <si>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</si>
  <si>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</si>
  <si>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</si>
  <si>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</si>
  <si>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</si>
  <si>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</si>
  <si>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</si>
  <si>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</si>
  <si>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</si>
  <si>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</si>
  <si>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</si>
  <si>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</si>
  <si>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</si>
  <si>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</si>
  <si>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</si>
  <si>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</si>
  <si>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</si>
  <si>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</si>
  <si>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</si>
  <si>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</si>
  <si>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</si>
  <si>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</si>
  <si>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</si>
  <si>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</si>
  <si>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</si>
  <si>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</si>
  <si>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</si>
  <si>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</si>
  <si>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</si>
  <si>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</si>
  <si>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</si>
  <si>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</si>
  <si>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</si>
  <si>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</si>
  <si>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</si>
  <si>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</si>
  <si>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</si>
  <si>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</si>
  <si>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</si>
  <si>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</si>
  <si>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</si>
  <si>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</si>
  <si>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</si>
  <si>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</si>
  <si>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</si>
  <si>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</si>
  <si>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</si>
  <si>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</si>
  <si>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</si>
  <si>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</si>
  <si>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</si>
  <si>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</si>
  <si>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</si>
  <si>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</si>
  <si>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</si>
  <si>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</si>
  <si>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</si>
  <si>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</si>
  <si>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</si>
  <si>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</si>
  <si>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</si>
  <si>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</si>
  <si>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</si>
  <si>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</si>
  <si>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</si>
  <si>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</si>
  <si>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</si>
  <si>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</si>
  <si>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</si>
  <si>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</si>
  <si>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</si>
  <si>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</si>
  <si>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</si>
  <si>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</si>
  <si>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</si>
  <si>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</si>
  <si>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</si>
  <si>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</si>
  <si>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</si>
  <si>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</si>
  <si>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</si>
  <si>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</si>
  <si>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</si>
  <si>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</si>
  <si>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</si>
  <si>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</si>
  <si>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</si>
  <si>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</si>
  <si>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</si>
  <si>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</si>
  <si>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</si>
  <si>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</si>
  <si>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</si>
  <si>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</si>
  <si>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</si>
  <si>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</si>
  <si>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</si>
  <si>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</si>
  <si>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</si>
  <si>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</si>
  <si>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</si>
  <si>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</si>
  <si>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</si>
  <si>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</si>
  <si>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</si>
  <si>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</si>
  <si>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</si>
  <si>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</si>
  <si>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</si>
  <si>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</si>
  <si>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</si>
  <si>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</si>
  <si>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</si>
  <si>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</si>
  <si>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</si>
  <si>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</si>
  <si>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</si>
  <si>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</si>
  <si>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</si>
  <si>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</si>
  <si>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</si>
  <si>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</si>
  <si>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</si>
  <si>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</si>
  <si>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</si>
  <si>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</si>
  <si>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</si>
  <si>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</si>
  <si>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</si>
  <si>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</si>
  <si>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</si>
  <si>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</si>
  <si>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</si>
  <si>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</si>
  <si>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</si>
  <si>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</si>
  <si>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</si>
  <si>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</si>
  <si>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</si>
  <si>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</si>
  <si>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</si>
  <si>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</si>
  <si>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</si>
  <si>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</si>
  <si>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</si>
  <si>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</si>
  <si>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</si>
  <si>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</si>
  <si>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</si>
  <si>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</si>
  <si>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</si>
  <si>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</si>
  <si>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</si>
  <si>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</si>
  <si>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</si>
  <si>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</si>
  <si>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</si>
  <si>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</si>
  <si>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</si>
  <si>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</si>
  <si>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</si>
  <si>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</si>
  <si>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</si>
  <si>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</si>
  <si>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</si>
  <si>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</si>
  <si>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</si>
  <si>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</si>
  <si>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</si>
  <si>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</si>
  <si>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</si>
  <si>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</si>
  <si>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</si>
  <si>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</si>
  <si>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</si>
  <si>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</si>
  <si>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</si>
  <si>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</si>
  <si>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</si>
  <si>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</si>
  <si>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</si>
  <si>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</si>
  <si>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</si>
  <si>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</si>
  <si>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</si>
  <si>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</si>
  <si>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</si>
  <si>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</si>
  <si>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</si>
  <si>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</si>
  <si>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</si>
  <si>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</si>
  <si>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</si>
  <si>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</si>
  <si>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</si>
  <si>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</si>
  <si>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</si>
  <si>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</si>
  <si>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</si>
  <si>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</si>
  <si>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</si>
  <si>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</si>
  <si>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</si>
  <si>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</si>
  <si>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</si>
  <si>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</si>
  <si>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</si>
  <si>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</si>
  <si>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</si>
  <si>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</si>
  <si>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</si>
  <si>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</si>
  <si>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</si>
  <si>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</si>
  <si>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</si>
  <si>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</si>
  <si>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</si>
  <si>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</si>
  <si>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</si>
  <si>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</si>
  <si>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</si>
  <si>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</si>
  <si>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</si>
  <si>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</si>
  <si>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</si>
  <si>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</si>
  <si>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</si>
  <si>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</si>
  <si>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</si>
  <si>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</si>
  <si>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</si>
  <si>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</si>
  <si>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</si>
  <si>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</si>
  <si>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</si>
  <si>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</si>
  <si>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</si>
  <si>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</si>
  <si>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</si>
  <si>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</si>
  <si>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</si>
  <si>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</si>
  <si>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</si>
  <si>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</si>
  <si>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</si>
  <si>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</si>
  <si>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</si>
  <si>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</si>
  <si>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</si>
  <si>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</si>
  <si>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</si>
  <si>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</si>
  <si>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</si>
  <si>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</si>
  <si>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</si>
  <si>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</si>
  <si>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</si>
  <si>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</si>
  <si>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</si>
  <si>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</si>
  <si>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</si>
  <si>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</si>
  <si>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</si>
  <si>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</si>
  <si>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</si>
  <si>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</si>
  <si>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</si>
  <si>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</si>
  <si>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</si>
  <si>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</si>
  <si>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</si>
  <si>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</si>
  <si>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</si>
  <si>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</si>
  <si>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</si>
  <si>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</si>
  <si>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</si>
  <si>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</si>
  <si>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</si>
  <si>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</si>
  <si>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</si>
  <si>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</si>
  <si>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</si>
  <si>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</si>
  <si>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</si>
  <si>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</si>
  <si>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</si>
  <si>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</si>
  <si>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</si>
  <si>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</si>
  <si>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</si>
  <si>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</si>
  <si>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</si>
  <si>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</si>
  <si>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</si>
  <si>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</si>
  <si>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</si>
  <si>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</si>
  <si>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</si>
  <si>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</si>
  <si>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</si>
  <si>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</si>
  <si>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</si>
  <si>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</si>
  <si>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</si>
  <si>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</si>
  <si>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</si>
  <si>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</si>
  <si>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</si>
  <si>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</si>
  <si>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</si>
  <si>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</si>
  <si>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</si>
  <si>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</si>
  <si>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</si>
  <si>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</si>
  <si>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</si>
  <si>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</si>
  <si>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</si>
  <si>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</si>
  <si>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</si>
  <si>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</si>
  <si>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</si>
  <si>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</si>
  <si>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</si>
  <si>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</si>
  <si>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</si>
  <si>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</si>
  <si>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</si>
  <si>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</si>
  <si>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</si>
  <si>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</si>
  <si>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</si>
  <si>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</si>
  <si>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</si>
  <si>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</si>
  <si>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</si>
  <si>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</si>
  <si>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</si>
  <si>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</si>
  <si>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</si>
  <si>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</si>
  <si>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</si>
  <si>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</si>
  <si>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</si>
  <si>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</si>
  <si>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</si>
  <si>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</si>
  <si>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</si>
  <si>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</si>
  <si>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</si>
  <si>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</si>
  <si>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</si>
  <si>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</si>
  <si>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</si>
  <si>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</si>
  <si>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</si>
  <si>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</si>
  <si>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</si>
  <si>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</si>
  <si>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</si>
  <si>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</si>
  <si>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</si>
  <si>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</si>
  <si>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</si>
  <si>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</si>
  <si>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</si>
  <si>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</si>
  <si>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</si>
  <si>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</si>
  <si>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</si>
  <si>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</si>
  <si>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</si>
  <si>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</si>
  <si>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</si>
  <si>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</si>
  <si>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</si>
  <si>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</si>
  <si>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</si>
  <si>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</si>
  <si>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</si>
  <si>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</si>
  <si>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</si>
  <si>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</si>
  <si>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</si>
  <si>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</si>
  <si>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</si>
  <si>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</si>
  <si>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</si>
  <si>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</si>
  <si>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</si>
  <si>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</si>
  <si>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</si>
  <si>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</si>
  <si>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</si>
  <si>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</si>
  <si>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</si>
  <si>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</si>
  <si>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</si>
  <si>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</si>
  <si>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</si>
  <si>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</si>
  <si>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</si>
  <si>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</si>
  <si>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</si>
  <si>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</si>
  <si>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</si>
  <si>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</si>
  <si>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</si>
  <si>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</si>
  <si>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</si>
  <si>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</si>
  <si>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</si>
  <si>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</si>
  <si>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</si>
  <si>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</si>
  <si>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</si>
  <si>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</si>
  <si>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</si>
  <si>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</si>
  <si>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</si>
  <si>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</si>
  <si>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</si>
  <si>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</si>
  <si>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</si>
  <si>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</si>
  <si>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</si>
  <si>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</si>
  <si>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</si>
  <si>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</si>
  <si>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</si>
  <si>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</si>
  <si>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</si>
  <si>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</si>
  <si>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</si>
  <si>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</si>
  <si>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</si>
  <si>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</si>
  <si>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</si>
  <si>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</si>
  <si>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</si>
  <si>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</si>
  <si>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</si>
  <si>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</si>
  <si>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</si>
  <si>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</si>
  <si>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</si>
  <si>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</si>
  <si>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</si>
  <si>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</si>
  <si>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</si>
  <si>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</si>
  <si>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</si>
  <si>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</si>
  <si>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</si>
  <si>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</si>
  <si>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</si>
  <si>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</si>
  <si>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</si>
  <si>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</si>
  <si>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</si>
  <si>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</si>
  <si>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</si>
  <si>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</si>
  <si>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</si>
  <si>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</si>
  <si>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</si>
  <si>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</si>
  <si>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</si>
  <si>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</si>
  <si>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</si>
  <si>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</si>
  <si>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</si>
  <si>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</si>
  <si>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</si>
  <si>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</si>
  <si>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</si>
  <si>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</si>
  <si>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</si>
  <si>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</si>
  <si>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</si>
  <si>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</si>
  <si>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</si>
  <si>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</si>
  <si>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</si>
  <si>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</si>
  <si>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</si>
  <si>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</si>
  <si>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</si>
  <si>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</si>
  <si>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</si>
  <si>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</si>
  <si>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</si>
  <si>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</si>
  <si>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</si>
  <si>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</si>
  <si>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</si>
  <si>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</si>
  <si>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</si>
  <si>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</si>
  <si>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</si>
  <si>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</si>
  <si>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</si>
  <si>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</si>
  <si>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</si>
  <si>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</si>
  <si>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</si>
  <si>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</si>
  <si>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</si>
  <si>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</si>
  <si>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</si>
  <si>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</si>
  <si>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</si>
  <si>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</si>
  <si>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</si>
  <si>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</si>
  <si>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</si>
  <si>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</si>
  <si>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</si>
  <si>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</si>
  <si>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</si>
  <si>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</si>
  <si>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</si>
  <si>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</si>
  <si>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</si>
  <si>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</si>
  <si>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</si>
  <si>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</si>
  <si>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</si>
  <si>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</si>
  <si>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</si>
  <si>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</si>
  <si>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</si>
  <si>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</si>
  <si>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</si>
  <si>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</si>
  <si>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</si>
  <si>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</si>
  <si>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</si>
  <si>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</si>
  <si>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</si>
  <si>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</si>
  <si>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</si>
  <si>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</si>
  <si>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</si>
  <si>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</si>
  <si>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</si>
  <si>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</si>
  <si>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</si>
  <si>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</si>
  <si>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</si>
  <si>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</si>
  <si>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</si>
  <si>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</si>
  <si>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</si>
  <si>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</si>
  <si>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</si>
  <si>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</si>
  <si>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</si>
  <si>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</si>
  <si>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</si>
  <si>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</si>
  <si>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</si>
  <si>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</si>
  <si>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</si>
  <si>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</si>
  <si>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</si>
  <si>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</si>
  <si>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</si>
  <si>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</si>
  <si>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</si>
  <si>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</si>
  <si>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</si>
  <si>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</si>
  <si>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</si>
  <si>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</si>
  <si>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</si>
  <si>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</si>
  <si>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</si>
  <si>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</si>
  <si>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</si>
  <si>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</si>
  <si>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</si>
  <si>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</si>
  <si>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</si>
  <si>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</si>
  <si>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</si>
  <si>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</si>
  <si>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</si>
  <si>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</si>
  <si>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</si>
  <si>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</si>
  <si>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</si>
  <si>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</si>
  <si>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</si>
  <si>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</si>
  <si>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</si>
  <si>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</si>
  <si>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</si>
  <si>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</si>
  <si>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</si>
  <si>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</si>
  <si>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</si>
  <si>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</si>
  <si>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</si>
  <si>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</si>
  <si>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</si>
  <si>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</si>
  <si>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</si>
  <si>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</si>
  <si>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</si>
  <si>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</si>
  <si>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</si>
  <si>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</si>
  <si>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</si>
  <si>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</si>
  <si>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</si>
  <si>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</si>
  <si>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</si>
  <si>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</si>
  <si>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</si>
  <si>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</si>
  <si>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</si>
  <si>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</si>
  <si>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</si>
  <si>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</si>
  <si>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</si>
  <si>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</si>
  <si>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</si>
  <si>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</si>
  <si>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</si>
  <si>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</si>
  <si>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</si>
  <si>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</si>
  <si>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</si>
  <si>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</si>
  <si>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</si>
  <si>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</si>
  <si>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</si>
  <si>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</si>
  <si>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</si>
  <si>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</si>
  <si>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</si>
  <si>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</si>
  <si>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</si>
  <si>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</si>
  <si>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</si>
  <si>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</si>
  <si>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</si>
  <si>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</si>
  <si>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</si>
  <si>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</si>
  <si>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</si>
  <si>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</si>
  <si>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</si>
  <si>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</si>
  <si>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</si>
  <si>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</si>
  <si>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</si>
  <si>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</si>
  <si>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</si>
  <si>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</si>
  <si>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</si>
  <si>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</si>
  <si>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</si>
  <si>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</si>
  <si>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</si>
  <si>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</si>
  <si>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</si>
  <si>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</si>
  <si>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</si>
  <si>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</si>
  <si>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</si>
  <si>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</si>
  <si>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</si>
  <si>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</si>
  <si>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</si>
  <si>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</si>
  <si>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</si>
  <si>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</si>
  <si>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</si>
  <si>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</si>
  <si>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</si>
  <si>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</si>
  <si>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</si>
  <si>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</si>
  <si>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</si>
  <si>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</si>
  <si>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</si>
  <si>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</si>
  <si>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</si>
  <si>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</si>
  <si>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</si>
  <si>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</si>
  <si>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</si>
  <si>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</si>
  <si>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</si>
  <si>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</si>
  <si>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</si>
  <si>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</si>
  <si>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</si>
  <si>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</si>
  <si>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</si>
  <si>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</si>
  <si>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</si>
  <si>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</si>
  <si>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</si>
  <si>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</si>
  <si>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</si>
  <si>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</si>
  <si>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</si>
  <si>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</si>
  <si>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</si>
  <si>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</si>
  <si>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</si>
  <si>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</si>
  <si>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</si>
  <si>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</si>
  <si>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</si>
  <si>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</si>
  <si>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</si>
  <si>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</si>
  <si>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</si>
  <si>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</si>
  <si>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</si>
  <si>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</si>
  <si>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</si>
  <si>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</si>
  <si>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</si>
  <si>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</si>
  <si>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</si>
  <si>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</si>
  <si>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</si>
  <si>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</si>
  <si>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</si>
  <si>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</si>
  <si>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</si>
  <si>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</si>
  <si>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</si>
  <si>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</si>
  <si>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</si>
  <si>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</si>
  <si>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</si>
  <si>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</si>
  <si>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</si>
  <si>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</si>
  <si>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</si>
  <si>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</si>
  <si>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</si>
  <si>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</si>
  <si>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</si>
  <si>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</si>
  <si>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</si>
  <si>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</si>
  <si>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</si>
  <si>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</si>
  <si>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</si>
  <si>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</si>
  <si>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</si>
  <si>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</si>
  <si>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</si>
  <si>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</si>
  <si>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</si>
  <si>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</si>
  <si>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</si>
  <si>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</si>
  <si>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</si>
  <si>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</si>
  <si>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</si>
  <si>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</si>
  <si>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</si>
  <si>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</si>
  <si>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</si>
  <si>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</si>
  <si>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</si>
  <si>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</si>
  <si>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</si>
  <si>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</si>
  <si>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</si>
  <si>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</si>
  <si>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</si>
  <si>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</si>
  <si>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</si>
  <si>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</si>
  <si>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</si>
  <si>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</si>
  <si>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</si>
  <si>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</si>
  <si>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</si>
  <si>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</si>
  <si>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</si>
  <si>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</si>
  <si>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</si>
  <si>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</si>
  <si>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</si>
  <si>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</si>
  <si>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</si>
  <si>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</si>
  <si>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</si>
  <si>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</si>
  <si>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</si>
  <si>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</si>
  <si>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</si>
  <si>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</si>
  <si>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</si>
  <si>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</si>
  <si>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</si>
  <si>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</si>
  <si>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</si>
  <si>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</si>
  <si>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</si>
  <si>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</si>
  <si>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</si>
  <si>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</si>
  <si>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</si>
  <si>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</si>
  <si>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</si>
  <si>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</si>
  <si>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</si>
  <si>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</si>
  <si>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</si>
  <si>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</si>
  <si>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</si>
  <si>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</si>
  <si>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</si>
  <si>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</si>
  <si>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</si>
  <si>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</si>
  <si>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</si>
  <si>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</si>
  <si>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</si>
  <si>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</si>
  <si>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</si>
  <si>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</si>
  <si>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</si>
  <si>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</si>
  <si>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</si>
  <si>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</si>
  <si>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</si>
  <si>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</si>
  <si>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</si>
  <si>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</si>
  <si>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</si>
  <si>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</si>
  <si>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</si>
  <si>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</si>
  <si>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</si>
  <si>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</si>
  <si>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</si>
  <si>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</si>
  <si>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</si>
  <si>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</si>
  <si>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</si>
  <si>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</si>
  <si>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</si>
  <si>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</si>
  <si>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</si>
  <si>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</si>
  <si>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</si>
  <si>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</si>
  <si>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</si>
  <si>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</si>
  <si>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</si>
  <si>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</si>
  <si>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</si>
  <si>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</si>
  <si>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</si>
  <si>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</si>
  <si>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</si>
  <si>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</si>
  <si>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</si>
  <si>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</si>
  <si>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</si>
  <si>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</si>
  <si>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</si>
  <si>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</si>
  <si>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</si>
  <si>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</si>
  <si>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</si>
  <si>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</si>
  <si>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</si>
  <si>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</si>
  <si>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</si>
  <si>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</si>
  <si>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</si>
  <si>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</si>
  <si>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</si>
  <si>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</si>
  <si>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</si>
  <si>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</si>
  <si>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</si>
  <si>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</si>
  <si>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</si>
  <si>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</si>
  <si>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</si>
  <si>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</si>
  <si>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</si>
  <si>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</si>
  <si>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</si>
  <si>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</si>
  <si>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</si>
  <si>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</si>
  <si>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</si>
  <si>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</si>
  <si>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</si>
  <si>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</si>
  <si>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</si>
  <si>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</si>
  <si>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</si>
  <si>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</si>
  <si>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</si>
  <si>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</si>
  <si>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</si>
  <si>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</si>
  <si>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</si>
  <si>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</si>
  <si>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</si>
  <si>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</si>
  <si>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</si>
  <si>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</si>
  <si>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</si>
  <si>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</si>
  <si>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</si>
  <si>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</si>
  <si>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</si>
  <si>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</si>
  <si>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</si>
  <si>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</si>
  <si>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</si>
  <si>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</si>
  <si>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</si>
  <si>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</si>
  <si>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</si>
  <si>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</si>
  <si>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</si>
  <si>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</si>
  <si>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</si>
  <si>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</si>
  <si>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</si>
  <si>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</si>
  <si>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</si>
  <si>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</si>
  <si>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</si>
  <si>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</si>
  <si>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</si>
  <si>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</si>
  <si>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</si>
  <si>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</si>
  <si>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</si>
  <si>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</si>
  <si>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</si>
  <si>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</si>
  <si>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</si>
  <si>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</si>
  <si>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</si>
  <si>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</si>
  <si>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</si>
  <si>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</si>
  <si>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</si>
  <si>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</si>
  <si>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</si>
  <si>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</si>
  <si>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</si>
  <si>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</si>
  <si>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</si>
  <si>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</si>
  <si>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</si>
  <si>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</si>
  <si>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</si>
  <si>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</si>
  <si>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</si>
  <si>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</si>
  <si>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</si>
  <si>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</si>
  <si>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</si>
  <si>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</si>
  <si>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</si>
  <si>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</si>
  <si>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</si>
  <si>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</si>
  <si>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</si>
  <si>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</si>
  <si>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</si>
  <si>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</si>
  <si>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</si>
  <si>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</si>
  <si>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</si>
  <si>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</si>
  <si>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</si>
  <si>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</si>
  <si>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</si>
  <si>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</si>
  <si>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</si>
  <si>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</si>
  <si>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</si>
  <si>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</si>
  <si>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</si>
  <si>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</si>
  <si>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</si>
  <si>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</si>
  <si>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</si>
  <si>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</si>
  <si>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</si>
  <si>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</si>
  <si>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</si>
  <si>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</si>
  <si>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</si>
  <si>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</si>
  <si>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</si>
  <si>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</si>
  <si>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</si>
  <si>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</si>
  <si>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</si>
  <si>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</si>
  <si>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</si>
  <si>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</si>
  <si>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</si>
  <si>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</si>
  <si>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</si>
  <si>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</si>
  <si>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</si>
  <si>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</si>
  <si>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</si>
  <si>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</si>
  <si>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</si>
  <si>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</si>
  <si>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</si>
  <si>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</si>
  <si>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</si>
  <si>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</si>
  <si>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</si>
  <si>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</si>
  <si>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</si>
  <si>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</si>
  <si>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</si>
  <si>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</si>
  <si>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</si>
  <si>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</si>
  <si>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</si>
  <si>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</si>
  <si>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</si>
  <si>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</si>
  <si>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</si>
  <si>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</si>
  <si>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</si>
  <si>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</si>
  <si>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</si>
  <si>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</si>
  <si>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</si>
  <si>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</si>
  <si>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</si>
  <si>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</si>
  <si>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</si>
  <si>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</si>
  <si>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</si>
  <si>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</si>
  <si>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</si>
  <si>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</si>
  <si>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</si>
  <si>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</si>
  <si>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</si>
  <si>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</si>
  <si>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</si>
  <si>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</si>
  <si>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</si>
  <si>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</si>
  <si>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</si>
  <si>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</si>
  <si>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</si>
  <si>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</si>
  <si>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</si>
  <si>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</si>
  <si>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</si>
  <si>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</si>
  <si>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</si>
  <si>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</si>
  <si>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</si>
  <si>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</si>
  <si>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</si>
  <si>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</si>
  <si>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</si>
  <si>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</si>
  <si>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</si>
  <si>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</si>
  <si>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</si>
  <si>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</si>
  <si>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</si>
  <si>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</si>
  <si>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</si>
  <si>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</si>
  <si>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</si>
  <si>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</si>
  <si>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</si>
  <si>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</si>
  <si>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</si>
  <si>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</si>
  <si>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</si>
  <si>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</si>
  <si>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</si>
  <si>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</si>
  <si>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</si>
  <si>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</si>
  <si>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</si>
  <si>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</si>
  <si>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</si>
  <si>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</si>
  <si>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</si>
  <si>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</si>
  <si>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</si>
  <si>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</si>
  <si>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</si>
  <si>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</si>
  <si>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</si>
  <si>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</si>
  <si>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</si>
  <si>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</si>
  <si>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</si>
  <si>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</si>
  <si>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</si>
  <si>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</si>
  <si>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</si>
  <si>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</si>
  <si>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</si>
  <si>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</si>
  <si>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</si>
  <si>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</si>
  <si>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</si>
  <si>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</si>
  <si>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</si>
  <si>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</si>
  <si>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</si>
  <si>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</si>
  <si>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</si>
  <si>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</si>
  <si>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</si>
  <si>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</si>
  <si>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</si>
  <si>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</si>
  <si>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</si>
  <si>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</si>
  <si>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</si>
  <si>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</si>
  <si>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</si>
  <si>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</si>
  <si>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</si>
  <si>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</si>
  <si>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</si>
  <si>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</si>
  <si>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</si>
  <si>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</si>
  <si>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</si>
  <si>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</si>
  <si>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</si>
  <si>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</si>
  <si>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</si>
  <si>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</si>
  <si>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</si>
  <si>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</si>
  <si>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</si>
  <si>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</si>
  <si>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</si>
  <si>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</si>
  <si>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</si>
  <si>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</si>
  <si>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</si>
  <si>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</si>
  <si>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</si>
  <si>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</si>
  <si>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</si>
  <si>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</si>
  <si>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</si>
  <si>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</si>
  <si>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</si>
  <si>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</si>
  <si>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</si>
  <si>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</si>
  <si>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</si>
  <si>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</si>
  <si>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</si>
  <si>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</si>
  <si>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</si>
  <si>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</si>
  <si>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</si>
  <si>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</si>
  <si>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</si>
  <si>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</si>
  <si>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</si>
  <si>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</si>
  <si>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</si>
  <si>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</si>
  <si>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</si>
  <si>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</si>
  <si>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</si>
  <si>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</si>
  <si>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</si>
  <si>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</si>
  <si>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</si>
  <si>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</si>
  <si>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</si>
  <si>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</si>
  <si>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</si>
  <si>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</si>
  <si>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</si>
  <si>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</si>
  <si>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</si>
  <si>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</si>
  <si>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</si>
  <si>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</si>
  <si>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</si>
  <si>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</si>
  <si>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</si>
  <si>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</si>
  <si>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</si>
  <si>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</si>
  <si>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</si>
  <si>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</si>
  <si>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</si>
  <si>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</si>
  <si>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</si>
  <si>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</si>
  <si>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</si>
  <si>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</si>
  <si>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</si>
  <si>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</si>
  <si>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</si>
  <si>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</si>
  <si>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</si>
  <si>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</si>
  <si>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</si>
  <si>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</si>
  <si>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</si>
  <si>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</si>
  <si>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</si>
  <si>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</si>
  <si>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</si>
  <si>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</si>
  <si>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</si>
  <si>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</si>
  <si>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</si>
  <si>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</si>
  <si>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</si>
  <si>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</si>
  <si>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</si>
  <si>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</si>
  <si>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</si>
  <si>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</si>
  <si>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</si>
  <si>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</si>
  <si>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</si>
  <si>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</si>
  <si>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</si>
  <si>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</si>
  <si>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</si>
  <si>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</si>
  <si>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</si>
  <si>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</si>
  <si>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</si>
  <si>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</si>
  <si>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</si>
  <si>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</si>
  <si>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</si>
  <si>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</si>
  <si>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</si>
  <si>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</si>
  <si>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</si>
  <si>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</si>
  <si>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</si>
  <si>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</si>
  <si>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</si>
  <si>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</si>
  <si>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</si>
  <si>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</si>
  <si>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</si>
  <si>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</si>
  <si>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</si>
  <si>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</si>
  <si>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</si>
  <si>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</si>
  <si>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</si>
  <si>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</si>
  <si>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</si>
  <si>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</si>
  <si>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</si>
  <si>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</si>
  <si>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</si>
  <si>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</si>
  <si>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</si>
  <si>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</si>
  <si>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</si>
  <si>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</si>
  <si>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</si>
  <si>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</si>
  <si>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</si>
  <si>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</si>
  <si>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</si>
  <si>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</si>
  <si>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</si>
  <si>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</si>
  <si>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</si>
  <si>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</si>
  <si>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</si>
  <si>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</si>
  <si>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</si>
  <si>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</si>
  <si>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</si>
  <si>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</si>
  <si>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</si>
  <si>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</si>
  <si>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</si>
  <si>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</si>
  <si>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</si>
  <si>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</si>
  <si>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</si>
  <si>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</si>
  <si>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</si>
  <si>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</si>
  <si>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</si>
  <si>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</si>
  <si>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</si>
  <si>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</si>
  <si>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</si>
  <si>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</si>
  <si>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</si>
  <si>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</si>
  <si>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</si>
  <si>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</si>
  <si>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</si>
  <si>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</si>
  <si>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</si>
  <si>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</si>
  <si>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</si>
  <si>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</si>
  <si>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</si>
  <si>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</si>
  <si>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</si>
  <si>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</si>
  <si>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</si>
  <si>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</si>
  <si>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</si>
  <si>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</si>
  <si>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</si>
  <si>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</si>
  <si>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</si>
  <si>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</si>
  <si>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</si>
  <si>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</si>
  <si>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</si>
  <si>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</si>
  <si>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</si>
  <si>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</si>
  <si>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</si>
  <si>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</si>
  <si>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</si>
  <si>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</si>
  <si>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</si>
  <si>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</si>
  <si>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</si>
  <si>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</si>
  <si>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</si>
  <si>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</si>
  <si>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</si>
  <si>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</si>
  <si>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</si>
  <si>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</si>
  <si>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</si>
  <si>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</si>
  <si>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</si>
  <si>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</si>
  <si>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</si>
  <si>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</si>
  <si>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</si>
  <si>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</si>
  <si>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</si>
  <si>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</si>
  <si>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</si>
  <si>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</si>
  <si>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</si>
  <si>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</si>
  <si>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</si>
  <si>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</si>
  <si>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</si>
  <si>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</si>
  <si>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</si>
  <si>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</si>
  <si>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</si>
  <si>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</si>
  <si>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</si>
  <si>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</si>
  <si>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</si>
  <si>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</si>
  <si>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</si>
  <si>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</si>
  <si>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</si>
  <si>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</si>
  <si>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</si>
  <si>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</si>
  <si>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</si>
  <si>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</si>
  <si>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</si>
  <si>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</si>
  <si>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</si>
  <si>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</si>
  <si>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</si>
  <si>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</si>
  <si>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</si>
  <si>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</si>
  <si>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</si>
  <si>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</si>
  <si>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</si>
  <si>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</si>
  <si>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</si>
  <si>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</si>
  <si>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</si>
  <si>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</si>
  <si>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</si>
  <si>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</si>
  <si>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</si>
  <si>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</si>
  <si>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</si>
  <si>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</si>
  <si>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</si>
  <si>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</si>
  <si>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</si>
  <si>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</si>
  <si>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</si>
  <si>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</si>
  <si>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</si>
  <si>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</si>
  <si>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</si>
  <si>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</si>
  <si>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</si>
  <si>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</si>
  <si>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</si>
  <si>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</si>
  <si>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</si>
  <si>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</si>
  <si>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</si>
  <si>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</si>
  <si>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</si>
  <si>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</si>
  <si>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</si>
  <si>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</si>
  <si>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</si>
  <si>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</si>
  <si>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</si>
  <si>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</si>
  <si>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</si>
  <si>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</si>
  <si>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</si>
  <si>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</si>
  <si>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</si>
  <si>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</si>
  <si>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</si>
  <si>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</si>
  <si>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</si>
  <si>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</si>
  <si>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</si>
  <si>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</si>
  <si>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</si>
  <si>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</si>
  <si>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</si>
  <si>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</si>
  <si>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</si>
  <si>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</si>
  <si>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</si>
  <si>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</si>
  <si>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</si>
  <si>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</si>
  <si>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</si>
  <si>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</si>
  <si>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</si>
  <si>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</si>
  <si>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</si>
  <si>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</si>
  <si>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</si>
  <si>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</si>
  <si>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</si>
  <si>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</si>
  <si>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</si>
  <si>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</si>
  <si>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</si>
  <si>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</si>
  <si>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</si>
  <si>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</si>
  <si>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</si>
  <si>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</si>
  <si>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</si>
  <si>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</si>
  <si>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</si>
  <si>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</si>
  <si>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</si>
  <si>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</si>
  <si>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</si>
  <si>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</si>
  <si>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</si>
  <si>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</si>
  <si>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</si>
  <si>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</si>
  <si>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</si>
  <si>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</si>
  <si>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</si>
  <si>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</si>
  <si>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</si>
  <si>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</si>
  <si>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</si>
  <si>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</si>
  <si>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</si>
  <si>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</si>
  <si>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</si>
  <si>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</si>
  <si>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</si>
  <si>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</si>
  <si>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</si>
  <si>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</si>
  <si>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</si>
  <si>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</si>
  <si>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</si>
  <si>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</si>
  <si>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</si>
  <si>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</si>
  <si>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</si>
  <si>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</si>
  <si>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</si>
  <si>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</si>
  <si>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</si>
  <si>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</si>
  <si>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</si>
  <si>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</si>
  <si>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</si>
  <si>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</si>
  <si>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</si>
  <si>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</si>
  <si>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</si>
  <si>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</si>
  <si>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</si>
  <si>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</si>
  <si>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</si>
  <si>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</si>
  <si>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</si>
  <si>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</si>
  <si>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</si>
  <si>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</si>
  <si>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</si>
  <si>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</si>
  <si>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</si>
  <si>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</si>
  <si>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</si>
  <si>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</si>
  <si>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</si>
  <si>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</si>
  <si>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</si>
  <si>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</si>
  <si>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</si>
  <si>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</si>
  <si>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</si>
  <si>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</si>
  <si>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</si>
  <si>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</si>
  <si>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</si>
  <si>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</si>
  <si>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</si>
  <si>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</si>
  <si>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</si>
  <si>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</si>
  <si>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</si>
  <si>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</si>
  <si>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</si>
  <si>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</si>
  <si>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</si>
  <si>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</si>
  <si>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</si>
  <si>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</si>
  <si>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</si>
  <si>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</si>
  <si>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</si>
  <si>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</si>
  <si>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</si>
  <si>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</si>
  <si>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</si>
  <si>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</si>
  <si>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</si>
  <si>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</si>
  <si>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</si>
  <si>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</si>
  <si>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</si>
  <si>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</si>
  <si>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</si>
  <si>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</si>
  <si>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</si>
  <si>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</si>
  <si>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</si>
  <si>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</si>
  <si>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</si>
  <si>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</si>
  <si>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</si>
  <si>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</si>
  <si>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</si>
  <si>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</si>
  <si>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</si>
  <si>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</si>
  <si>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</si>
  <si>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</si>
  <si>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</si>
  <si>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</si>
  <si>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</si>
  <si>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</si>
  <si>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</si>
  <si>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</si>
  <si>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</si>
  <si>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</si>
  <si>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</si>
  <si>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</si>
  <si>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</si>
  <si>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</si>
  <si>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</si>
  <si>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</si>
  <si>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</si>
  <si>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</si>
  <si>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</si>
  <si>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</si>
  <si>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</si>
  <si>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</si>
  <si>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</si>
  <si>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</si>
  <si>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</si>
  <si>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</si>
  <si>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</si>
  <si>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</si>
  <si>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</si>
  <si>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</si>
  <si>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</si>
  <si>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</si>
  <si>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</si>
  <si>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</si>
  <si>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</si>
  <si>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</si>
  <si>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</si>
  <si>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</si>
  <si>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</si>
  <si>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</si>
  <si>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</si>
  <si>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</si>
  <si>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</si>
  <si>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</si>
  <si>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</si>
  <si>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</si>
  <si>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</si>
  <si>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</si>
  <si>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</si>
  <si>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</si>
  <si>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</si>
  <si>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</si>
  <si>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</si>
  <si>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</si>
  <si>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</si>
  <si>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</si>
  <si>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</si>
  <si>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</si>
  <si>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</si>
  <si>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</si>
  <si>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</si>
  <si>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</si>
  <si>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</si>
  <si>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</si>
  <si>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</si>
  <si>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</si>
  <si>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</si>
  <si>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</si>
  <si>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</si>
  <si>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</si>
  <si>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</si>
  <si>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</si>
  <si>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</si>
  <si>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</si>
  <si>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</si>
  <si>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</si>
  <si>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</si>
  <si>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</si>
  <si>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</si>
  <si>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</si>
  <si>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</si>
  <si>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</si>
  <si>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</si>
  <si>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</si>
  <si>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</si>
  <si>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</si>
  <si>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</si>
  <si>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</si>
  <si>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</si>
  <si>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</si>
  <si>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</si>
  <si>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</si>
  <si>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</si>
  <si>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</si>
  <si>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</si>
  <si>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</si>
  <si>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</si>
  <si>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</si>
  <si>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</si>
  <si>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</si>
  <si>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</si>
  <si>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</si>
  <si>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</si>
  <si>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</si>
  <si>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</si>
  <si>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</si>
  <si>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</si>
  <si>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</si>
  <si>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</si>
  <si>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</si>
  <si>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</si>
  <si>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</si>
  <si>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</si>
  <si>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</si>
  <si>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</si>
  <si>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</si>
  <si>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</si>
  <si>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</si>
  <si>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</si>
  <si>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</si>
  <si>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</si>
  <si>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</si>
  <si>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</si>
  <si>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</si>
  <si>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</si>
  <si>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</si>
  <si>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</si>
  <si>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</si>
  <si>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</si>
  <si>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</si>
  <si>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</si>
  <si>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</si>
  <si>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</si>
  <si>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</si>
  <si>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</si>
  <si>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</si>
  <si>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</si>
  <si>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</si>
  <si>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</si>
  <si>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</si>
  <si>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</si>
  <si>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</si>
  <si>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</si>
  <si>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</si>
  <si>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</si>
  <si>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</si>
  <si>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</si>
  <si>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</si>
  <si>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</si>
  <si>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</si>
  <si>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</si>
  <si>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</si>
  <si>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</si>
  <si>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</si>
  <si>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</si>
  <si>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</si>
  <si>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</si>
  <si>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</si>
  <si>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</si>
  <si>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</si>
  <si>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</si>
  <si>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</si>
  <si>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</si>
  <si>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</si>
  <si>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</si>
  <si>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</si>
  <si>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</si>
  <si>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</si>
  <si>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</si>
  <si>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</si>
  <si>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</si>
  <si>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</si>
  <si>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</si>
  <si>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</si>
  <si>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</si>
  <si>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</si>
  <si>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</si>
  <si>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</si>
  <si>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</si>
  <si>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</si>
  <si>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</si>
  <si>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</si>
  <si>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</si>
  <si>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</si>
  <si>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</si>
  <si>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</si>
  <si>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</si>
  <si>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</si>
  <si>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</si>
  <si>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</si>
  <si>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</si>
  <si>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</si>
  <si>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</si>
  <si>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</si>
  <si>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</si>
  <si>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</si>
  <si>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</si>
  <si>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</si>
  <si>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</si>
  <si>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</si>
  <si>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</si>
  <si>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</si>
  <si>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</si>
  <si>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</si>
  <si>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</si>
  <si>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</si>
  <si>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</si>
  <si>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</si>
  <si>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</si>
  <si>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</si>
  <si>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</si>
  <si>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</si>
  <si>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</si>
  <si>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</si>
  <si>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</si>
  <si>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</si>
  <si>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</si>
  <si>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</si>
  <si>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</si>
  <si>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</si>
  <si>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</si>
  <si>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</si>
  <si>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</si>
  <si>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</si>
  <si>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</si>
  <si>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</si>
  <si>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</si>
  <si>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</si>
  <si>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</si>
  <si>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</si>
  <si>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</si>
  <si>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</si>
  <si>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</si>
  <si>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</si>
  <si>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</si>
  <si>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</si>
  <si>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</si>
  <si>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</si>
  <si>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</si>
  <si>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</si>
  <si>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</si>
  <si>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</si>
  <si>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</si>
  <si>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</si>
  <si>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</si>
  <si>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</si>
  <si>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</si>
  <si>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</si>
  <si>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</si>
  <si>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</si>
  <si>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</si>
  <si>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</si>
  <si>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</si>
  <si>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</si>
  <si>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</si>
  <si>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</si>
  <si>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</si>
  <si>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</si>
  <si>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</si>
  <si>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</si>
  <si>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</si>
  <si>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</si>
  <si>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</si>
  <si>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</si>
  <si>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</si>
  <si>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</si>
  <si>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</si>
  <si>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</si>
  <si>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</si>
  <si>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</si>
  <si>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</si>
  <si>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</si>
  <si>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</si>
  <si>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</si>
  <si>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</si>
  <si>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</si>
  <si>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</si>
  <si>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</si>
  <si>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</si>
  <si>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</si>
  <si>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</si>
  <si>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</si>
  <si>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</si>
  <si>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</si>
  <si>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</si>
  <si>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</si>
  <si>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</si>
  <si>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</si>
  <si>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</si>
  <si>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</si>
  <si>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</si>
  <si>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</si>
  <si>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</si>
  <si>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</si>
  <si>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</si>
  <si>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</si>
  <si>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</si>
  <si>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</si>
  <si>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</si>
  <si>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</si>
  <si>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</si>
  <si>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</si>
  <si>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</si>
  <si>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</si>
  <si>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</si>
  <si>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</si>
  <si>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</si>
  <si>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</si>
  <si>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</si>
  <si>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</si>
  <si>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</si>
  <si>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</si>
  <si>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</si>
  <si>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</si>
  <si>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</si>
  <si>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</si>
  <si>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</si>
  <si>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</si>
  <si>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</si>
  <si>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</si>
  <si>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</si>
  <si>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</si>
  <si>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</si>
  <si>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</si>
  <si>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</si>
  <si>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</si>
  <si>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</si>
  <si>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</si>
  <si>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</si>
  <si>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</si>
  <si>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</si>
  <si>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</si>
  <si>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</si>
  <si>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</si>
  <si>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</si>
  <si>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</si>
  <si>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</si>
  <si>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</si>
  <si>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</si>
  <si>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</si>
  <si>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</si>
  <si>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</si>
  <si>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</si>
  <si>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</si>
  <si>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</si>
  <si>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</si>
  <si>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</si>
  <si>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</si>
  <si>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</si>
  <si>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</si>
  <si>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</si>
  <si>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</si>
  <si>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</si>
  <si>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</si>
  <si>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</si>
  <si>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</si>
  <si>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</si>
  <si>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</si>
  <si>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</si>
  <si>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</si>
  <si>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</si>
  <si>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</si>
  <si>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</si>
  <si>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</si>
  <si>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</si>
  <si>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</si>
  <si>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</si>
  <si>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</si>
  <si>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</si>
  <si>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</si>
  <si>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</si>
  <si>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</si>
  <si>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</si>
  <si>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</si>
  <si>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</si>
  <si>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</si>
  <si>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</si>
  <si>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</si>
  <si>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</si>
  <si>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</si>
  <si>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</si>
  <si>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</si>
  <si>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</si>
  <si>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</si>
  <si>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</si>
  <si>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</si>
  <si>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</si>
  <si>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</si>
  <si>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</si>
  <si>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</si>
  <si>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</si>
  <si>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</si>
  <si>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</si>
  <si>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</si>
  <si>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</si>
  <si>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</si>
  <si>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</si>
  <si>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</si>
  <si>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</si>
  <si>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</si>
  <si>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</si>
  <si>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</si>
  <si>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</si>
  <si>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</si>
  <si>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</si>
  <si>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</si>
  <si>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</si>
  <si>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</si>
  <si>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</si>
  <si>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</si>
  <si>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</si>
  <si>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</si>
  <si>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</si>
  <si>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</si>
  <si>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</si>
  <si>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</si>
  <si>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</si>
  <si>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</si>
  <si>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</si>
  <si>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</si>
  <si>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</si>
  <si>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</si>
  <si>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</si>
  <si>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</si>
  <si>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</si>
  <si>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</si>
  <si>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</si>
  <si>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</si>
  <si>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</si>
  <si>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</si>
  <si>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</si>
  <si>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</si>
  <si>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</si>
  <si>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</si>
  <si>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</si>
  <si>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</si>
  <si>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</si>
  <si>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</si>
  <si>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</si>
  <si>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</si>
  <si>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</si>
  <si>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</si>
  <si>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</si>
  <si>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</si>
  <si>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</si>
  <si>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</si>
  <si>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</si>
  <si>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</si>
  <si>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</si>
  <si>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</si>
  <si>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</si>
  <si>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</si>
  <si>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</si>
  <si>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</si>
  <si>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</si>
  <si>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</si>
  <si>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</si>
  <si>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</si>
  <si>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</si>
  <si>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</si>
  <si>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</si>
  <si>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</si>
  <si>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</si>
  <si>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</si>
  <si>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</si>
  <si>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</si>
  <si>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</si>
  <si>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</si>
  <si>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</si>
  <si>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</si>
  <si>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</si>
  <si>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</si>
  <si>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</si>
  <si>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</si>
  <si>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</si>
  <si>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</si>
  <si>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</si>
  <si>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</si>
  <si>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</si>
  <si>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</si>
  <si>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</si>
  <si>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</si>
  <si>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</si>
  <si>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</si>
  <si>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</si>
  <si>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</si>
  <si>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</si>
  <si>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</si>
  <si>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</si>
  <si>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</si>
  <si>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</si>
  <si>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</si>
  <si>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</si>
  <si>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</si>
  <si>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</si>
  <si>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</si>
  <si>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</si>
  <si>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</si>
  <si>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</si>
  <si>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</si>
  <si>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</si>
  <si>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</si>
  <si>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</si>
  <si>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</si>
  <si>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</si>
  <si>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</si>
  <si>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</si>
  <si>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</si>
  <si>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</si>
  <si>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</si>
  <si>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</si>
  <si>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</si>
  <si>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</si>
  <si>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</si>
  <si>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</si>
  <si>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</si>
  <si>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</si>
  <si>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</si>
  <si>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</si>
  <si>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</si>
  <si>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</si>
  <si>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</si>
  <si>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</si>
  <si>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</si>
  <si>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</si>
  <si>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</si>
  <si>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</si>
  <si>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</si>
  <si>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</si>
  <si>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</si>
  <si>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</si>
  <si>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</si>
  <si>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</si>
  <si>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</si>
  <si>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</si>
  <si>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</si>
  <si>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</si>
  <si>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</si>
  <si>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</si>
  <si>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</si>
  <si>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</si>
  <si>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</si>
  <si>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</si>
  <si>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</si>
  <si>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</si>
  <si>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</si>
  <si>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</si>
  <si>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</si>
  <si>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</si>
  <si>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</si>
  <si>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</si>
  <si>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</si>
  <si>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</si>
  <si>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</si>
  <si>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</si>
  <si>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</si>
  <si>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</si>
  <si>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</si>
  <si>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</si>
  <si>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</si>
  <si>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</si>
  <si>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</si>
  <si>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</si>
  <si>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</si>
  <si>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</si>
  <si>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</si>
  <si>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</si>
  <si>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</si>
  <si>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</si>
  <si>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</si>
  <si>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</si>
  <si>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</si>
  <si>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</si>
  <si>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</si>
  <si>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</si>
  <si>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</si>
  <si>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</si>
  <si>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</si>
  <si>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</si>
  <si>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</si>
  <si>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</si>
  <si>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</si>
  <si>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</si>
  <si>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</si>
  <si>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</si>
  <si>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</si>
  <si>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</si>
  <si>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</si>
  <si>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</si>
  <si>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</si>
  <si>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</si>
  <si>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</si>
  <si>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</si>
  <si>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</si>
  <si>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</si>
  <si>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</si>
  <si>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</si>
  <si>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</si>
  <si>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</si>
  <si>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</si>
  <si>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</si>
  <si>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</si>
  <si>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</si>
  <si>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</si>
  <si>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</si>
  <si>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</si>
  <si>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</si>
  <si>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</si>
  <si>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</si>
  <si>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</si>
  <si>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</si>
  <si>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</si>
  <si>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</si>
  <si>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</si>
  <si>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</si>
  <si>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</si>
  <si>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</si>
  <si>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</si>
  <si>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</si>
  <si>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</si>
  <si>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</si>
  <si>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</si>
  <si>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</si>
  <si>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</si>
  <si>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</si>
  <si>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</si>
  <si>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</si>
  <si>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</si>
  <si>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</si>
  <si>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</si>
  <si>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</si>
  <si>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</si>
  <si>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</si>
  <si>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</si>
  <si>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</si>
  <si>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</si>
  <si>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</si>
  <si>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</si>
  <si>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</si>
  <si>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</si>
  <si>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</si>
  <si>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</si>
  <si>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</si>
  <si>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</si>
  <si>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</si>
  <si>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</si>
  <si>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</si>
  <si>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</si>
  <si>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</si>
  <si>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</si>
  <si>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</si>
  <si>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</si>
  <si>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</si>
  <si>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</si>
  <si>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</si>
  <si>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</si>
  <si>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</si>
  <si>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</si>
  <si>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</si>
  <si>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</si>
  <si>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</si>
  <si>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</si>
  <si>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</si>
  <si>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</si>
  <si>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</si>
  <si>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</si>
  <si>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</si>
  <si>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</si>
  <si>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</si>
  <si>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</si>
  <si>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</si>
  <si>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</si>
  <si>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</si>
  <si>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</si>
  <si>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</si>
  <si>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</si>
  <si>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</si>
  <si>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</si>
  <si>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</si>
  <si>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</si>
  <si>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</si>
  <si>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</si>
  <si>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</si>
  <si>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</si>
  <si>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</si>
  <si>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</si>
  <si>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</si>
  <si>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</si>
  <si>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</si>
  <si>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</si>
  <si>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</si>
  <si>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</si>
  <si>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</si>
  <si>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</si>
  <si>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</si>
  <si>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</si>
  <si>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</si>
  <si>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</si>
  <si>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</si>
  <si>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</si>
  <si>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</si>
  <si>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</si>
  <si>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</si>
  <si>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</si>
  <si>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</si>
  <si>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</si>
  <si>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</si>
  <si>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</si>
  <si>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</si>
  <si>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</si>
  <si>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</si>
  <si>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</si>
  <si>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</si>
  <si>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</si>
  <si>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</si>
  <si>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</si>
  <si>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</si>
  <si>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</si>
  <si>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</si>
  <si>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</si>
  <si>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</si>
  <si>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</si>
  <si>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</si>
  <si>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</si>
  <si>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</si>
  <si>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</si>
  <si>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</si>
  <si>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</si>
  <si>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</si>
  <si>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</si>
  <si>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</si>
  <si>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</si>
  <si>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</si>
  <si>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</si>
  <si>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</si>
  <si>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</si>
  <si>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</si>
  <si>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</si>
  <si>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</si>
  <si>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</si>
  <si>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</si>
  <si>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</si>
  <si>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</si>
  <si>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</si>
  <si>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</si>
  <si>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</si>
  <si>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</si>
  <si>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</si>
  <si>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</si>
  <si>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</si>
  <si>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</si>
  <si>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</si>
  <si>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</si>
  <si>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</si>
  <si>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</si>
  <si>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</si>
  <si>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</si>
  <si>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</si>
  <si>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</si>
  <si>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</si>
  <si>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</si>
  <si>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</si>
  <si>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</si>
  <si>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</si>
  <si>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</si>
  <si>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</si>
  <si>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</si>
  <si>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</si>
  <si>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</si>
  <si>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</si>
  <si>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</si>
  <si>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</si>
  <si>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</si>
  <si>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</si>
  <si>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</si>
  <si>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</si>
  <si>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</si>
  <si>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</si>
  <si>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</si>
  <si>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</si>
  <si>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</si>
  <si>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</si>
  <si>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</si>
  <si>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</si>
  <si>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</si>
  <si>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</si>
  <si>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</si>
  <si>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</si>
  <si>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</si>
  <si>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</si>
  <si>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</si>
  <si>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</si>
  <si>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</si>
  <si>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</si>
  <si>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</si>
  <si>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</si>
  <si>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</si>
  <si>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</si>
  <si>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</si>
  <si>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</si>
  <si>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</si>
  <si>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</si>
  <si>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</si>
  <si>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</si>
  <si>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</si>
  <si>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</si>
  <si>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</si>
  <si>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</si>
  <si>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</si>
  <si>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</si>
  <si>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</si>
  <si>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</si>
  <si>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</si>
  <si>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</si>
  <si>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</si>
  <si>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</si>
  <si>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</si>
  <si>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</si>
  <si>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</si>
  <si>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</si>
  <si>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</si>
  <si>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</si>
  <si>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</si>
  <si>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</si>
  <si>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</si>
  <si>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</si>
  <si>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</si>
  <si>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</si>
  <si>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</si>
  <si>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</si>
  <si>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</si>
  <si>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</si>
  <si>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</si>
  <si>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</si>
  <si>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</si>
  <si>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</si>
  <si>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</si>
  <si>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</si>
  <si>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</si>
  <si>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</si>
  <si>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</si>
  <si>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</si>
  <si>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</si>
  <si>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</si>
  <si>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</si>
  <si>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</si>
  <si>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</si>
  <si>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</si>
  <si>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</si>
  <si>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</si>
  <si>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</si>
  <si>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</si>
  <si>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</si>
  <si>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</si>
  <si>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</si>
  <si>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</si>
  <si>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</si>
  <si>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</si>
  <si>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</si>
  <si>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</si>
  <si>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</si>
  <si>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</si>
  <si>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</si>
  <si>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</si>
  <si>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</si>
  <si>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</si>
  <si>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</si>
  <si>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</si>
  <si>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</si>
  <si>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</si>
  <si>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</si>
  <si>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</si>
  <si>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</si>
  <si>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</si>
  <si>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</si>
  <si>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</si>
  <si>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</si>
  <si>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</si>
  <si>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</si>
  <si>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</si>
  <si>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</si>
  <si>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</si>
  <si>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</si>
  <si>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</si>
  <si>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</si>
  <si>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</si>
  <si>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</si>
  <si>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</si>
  <si>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</si>
  <si>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</si>
  <si>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</si>
  <si>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</si>
  <si>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</si>
  <si>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</si>
  <si>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</si>
  <si>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</si>
  <si>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</si>
  <si>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</si>
  <si>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</si>
  <si>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</si>
  <si>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</si>
  <si>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</si>
  <si>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</si>
  <si>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</si>
  <si>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</si>
  <si>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</si>
  <si>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</si>
  <si>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</si>
  <si>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</si>
  <si>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</si>
  <si>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</si>
  <si>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</si>
  <si>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</si>
  <si>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</si>
  <si>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</si>
  <si>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</si>
  <si>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</si>
  <si>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</si>
  <si>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</si>
  <si>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</si>
  <si>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</si>
  <si>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</si>
  <si>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</si>
  <si>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</si>
  <si>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</si>
  <si>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</si>
  <si>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</si>
  <si>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</si>
  <si>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</si>
  <si>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</si>
  <si>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</si>
  <si>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</si>
  <si>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</si>
  <si>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</si>
  <si>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</si>
  <si>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</si>
  <si>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</si>
  <si>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</si>
  <si>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</si>
  <si>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</si>
  <si>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</si>
  <si>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</si>
  <si>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</si>
  <si>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</si>
  <si>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</si>
  <si>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</si>
  <si>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</si>
  <si>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</si>
  <si>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</si>
  <si>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</si>
  <si>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</si>
  <si>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</si>
  <si>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</si>
  <si>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</si>
  <si>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</si>
  <si>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</si>
  <si>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</si>
  <si>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</si>
  <si>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</si>
  <si>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</si>
  <si>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</si>
  <si>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</si>
  <si>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</si>
  <si>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</si>
  <si>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</si>
  <si>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</si>
  <si>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</si>
  <si>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</si>
  <si>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</si>
  <si>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</si>
  <si>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</si>
  <si>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</si>
  <si>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</si>
  <si>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</si>
  <si>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</si>
  <si>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</si>
  <si>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</si>
  <si>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</si>
  <si>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</si>
  <si>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</si>
  <si>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</si>
  <si>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</si>
  <si>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</si>
  <si>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</si>
  <si>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</si>
  <si>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</si>
  <si>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</si>
  <si>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</si>
  <si>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</si>
  <si>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</si>
  <si>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</si>
  <si>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</si>
  <si>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</si>
  <si>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</si>
  <si>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</si>
  <si>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</si>
  <si>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</si>
  <si>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</si>
  <si>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</si>
  <si>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</si>
  <si>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</si>
  <si>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</si>
  <si>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</si>
  <si>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</si>
  <si>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</si>
  <si>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</si>
  <si>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</si>
  <si>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</si>
  <si>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</si>
  <si>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</si>
  <si>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</si>
  <si>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</si>
  <si>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</si>
  <si>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</si>
  <si>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</si>
  <si>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</si>
  <si>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</si>
  <si>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</si>
  <si>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</si>
  <si>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</si>
  <si>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</si>
  <si>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</si>
  <si>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</si>
  <si>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</si>
  <si>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</si>
  <si>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</si>
  <si>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</si>
  <si>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</si>
  <si>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</si>
  <si>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</si>
  <si>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</si>
  <si>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</si>
  <si>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</si>
  <si>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</si>
  <si>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</si>
  <si>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</si>
  <si>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</si>
  <si>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</si>
  <si>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</si>
  <si>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</si>
  <si>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</si>
  <si>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</si>
  <si>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</si>
  <si>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</si>
  <si>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</si>
  <si>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</si>
  <si>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</si>
  <si>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</si>
  <si>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</si>
  <si>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</si>
  <si>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</si>
  <si>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</si>
  <si>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</si>
  <si>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</si>
  <si>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</si>
  <si>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</si>
  <si>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</si>
  <si>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</si>
  <si>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</si>
  <si>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</si>
  <si>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</si>
  <si>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</si>
  <si>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</si>
  <si>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</si>
  <si>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</si>
  <si>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</si>
  <si>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</si>
  <si>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</si>
  <si>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</si>
  <si>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</si>
  <si>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</si>
  <si>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</si>
  <si>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</si>
  <si>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</si>
  <si>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</si>
  <si>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</si>
  <si>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</si>
  <si>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</si>
  <si>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</si>
  <si>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</si>
  <si>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</si>
  <si>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</si>
  <si>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</si>
  <si>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</si>
  <si>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</si>
  <si>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</si>
  <si>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</si>
  <si>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</si>
  <si>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</si>
  <si>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</si>
  <si>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</si>
  <si>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</si>
  <si>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</si>
  <si>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</si>
  <si>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</si>
  <si>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</si>
  <si>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</si>
  <si>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</si>
  <si>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</si>
  <si>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</si>
  <si>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</si>
  <si>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</si>
  <si>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</si>
  <si>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</si>
  <si>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</si>
  <si>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</si>
  <si>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</si>
  <si>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</si>
  <si>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</si>
  <si>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</si>
  <si>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</si>
  <si>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</si>
  <si>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</si>
  <si>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</si>
  <si>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</si>
  <si>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</si>
  <si>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</si>
  <si>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</si>
  <si>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</si>
  <si>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</si>
  <si>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</si>
  <si>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</si>
  <si>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</si>
  <si>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</si>
  <si>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</si>
  <si>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</si>
  <si>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</si>
  <si>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</si>
  <si>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</si>
  <si>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</si>
  <si>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</si>
  <si>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</si>
  <si>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</si>
  <si>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</si>
  <si>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</si>
  <si>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</si>
  <si>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</si>
  <si>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</si>
  <si>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</si>
  <si>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</si>
  <si>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</si>
  <si>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</si>
  <si>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</si>
  <si>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</si>
  <si>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</si>
  <si>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</si>
  <si>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</si>
  <si>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</si>
  <si>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</si>
  <si>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</si>
  <si>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</si>
  <si>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</si>
  <si>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</si>
  <si>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</si>
  <si>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</si>
  <si>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</si>
  <si>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</si>
  <si>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</si>
  <si>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</si>
  <si>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</si>
  <si>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</si>
  <si>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</si>
  <si>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</si>
  <si>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</si>
  <si>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</si>
  <si>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</si>
  <si>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</si>
  <si>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</si>
  <si>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</si>
  <si>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</si>
  <si>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</si>
  <si>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</si>
  <si>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</si>
  <si>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</si>
  <si>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</si>
  <si>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</si>
  <si>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</si>
  <si>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</si>
  <si>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</si>
  <si>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</si>
  <si>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</si>
  <si>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</si>
  <si>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</si>
  <si>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</si>
  <si>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</si>
  <si>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</si>
  <si>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</si>
  <si>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</si>
  <si>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</si>
  <si>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</si>
  <si>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</si>
  <si>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</si>
  <si>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</si>
  <si>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</si>
  <si>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</si>
  <si>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</si>
  <si>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</si>
  <si>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</si>
  <si>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</si>
  <si>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</si>
  <si>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</si>
  <si>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</si>
  <si>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</si>
  <si>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</si>
  <si>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</si>
  <si>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</si>
  <si>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</si>
  <si>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</si>
  <si>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</si>
  <si>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</si>
  <si>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</si>
  <si>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</si>
  <si>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</si>
  <si>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</si>
  <si>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</si>
  <si>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</si>
  <si>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</si>
  <si>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</si>
  <si>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</si>
  <si>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</si>
  <si>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</si>
  <si>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</si>
  <si>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</si>
  <si>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</si>
  <si>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</si>
  <si>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</si>
  <si>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</si>
  <si>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</si>
  <si>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</si>
  <si>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</si>
  <si>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</si>
  <si>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</si>
  <si>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</si>
  <si>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</si>
  <si>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</si>
  <si>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</si>
  <si>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</si>
  <si>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</si>
  <si>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</si>
  <si>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</si>
  <si>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</si>
  <si>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</si>
  <si>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</si>
  <si>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</si>
  <si>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</si>
  <si>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</si>
  <si>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</si>
  <si>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</si>
  <si>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</si>
  <si>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</si>
  <si>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</si>
  <si>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</si>
  <si>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</si>
  <si>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</si>
  <si>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</si>
  <si>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</si>
  <si>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</si>
  <si>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</si>
  <si>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</si>
  <si>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</si>
  <si>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</si>
  <si>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</si>
  <si>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</si>
  <si>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</si>
  <si>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</si>
  <si>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</si>
  <si>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</si>
  <si>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</si>
  <si>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</si>
  <si>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</si>
  <si>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</si>
  <si>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</si>
  <si>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</si>
  <si>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</si>
  <si>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</si>
  <si>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</si>
  <si>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</si>
  <si>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</si>
  <si>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</si>
  <si>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</si>
  <si>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</si>
  <si>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</si>
  <si>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</si>
  <si>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</si>
  <si>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</si>
  <si>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</si>
  <si>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</si>
  <si>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</si>
  <si>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</si>
  <si>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</si>
  <si>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</si>
  <si>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</si>
  <si>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</si>
  <si>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</si>
  <si>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</si>
  <si>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</si>
  <si>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</si>
  <si>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</si>
  <si>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</si>
  <si>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</si>
  <si>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</si>
  <si>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</si>
  <si>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</si>
  <si>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</si>
  <si>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</si>
  <si>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</si>
  <si>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</si>
  <si>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</si>
  <si>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</si>
  <si>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</si>
  <si>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</si>
  <si>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</si>
  <si>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</si>
  <si>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</si>
  <si>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</si>
  <si>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</si>
  <si>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</si>
  <si>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</si>
  <si>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</si>
  <si>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</si>
  <si>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</si>
  <si>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</si>
  <si>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</si>
  <si>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</si>
  <si>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</si>
  <si>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</si>
  <si>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</si>
  <si>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</si>
  <si>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</si>
  <si>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</si>
  <si>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</si>
  <si>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</si>
  <si>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</si>
  <si>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</si>
  <si>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</si>
  <si>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</si>
  <si>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</si>
  <si>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</si>
  <si>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</si>
  <si>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</si>
  <si>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</si>
  <si>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</si>
  <si>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</si>
  <si>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</si>
  <si>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</si>
  <si>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</si>
  <si>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</si>
  <si>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</si>
  <si>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</si>
  <si>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</si>
  <si>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</si>
  <si>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</si>
  <si>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</si>
  <si>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</si>
  <si>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</si>
  <si>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</si>
  <si>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</si>
  <si>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</si>
  <si>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</si>
  <si>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</si>
  <si>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</si>
  <si>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</si>
  <si>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</si>
  <si>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</si>
  <si>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</si>
  <si>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</si>
  <si>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</si>
  <si>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</si>
  <si>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</si>
  <si>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</si>
  <si>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</si>
  <si>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</si>
  <si>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</si>
  <si>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</si>
  <si>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</si>
  <si>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</si>
  <si>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</si>
  <si>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</si>
  <si>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</si>
  <si>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</si>
  <si>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</si>
  <si>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</si>
  <si>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</si>
  <si>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</si>
  <si>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</si>
  <si>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</si>
  <si>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</si>
  <si>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</si>
  <si>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</si>
  <si>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</si>
  <si>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</si>
  <si>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</si>
  <si>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</si>
  <si>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</si>
  <si>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</si>
  <si>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</si>
  <si>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</si>
  <si>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</si>
  <si>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</si>
  <si>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</si>
  <si>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</si>
  <si>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</si>
  <si>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</si>
  <si>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</si>
  <si>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</si>
  <si>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</si>
  <si>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</si>
  <si>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</si>
  <si>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</si>
  <si>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</si>
  <si>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</si>
  <si>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</si>
  <si>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</si>
  <si>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</si>
  <si>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</si>
  <si>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</si>
  <si>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</si>
  <si>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</si>
  <si>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</si>
  <si>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</si>
  <si>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</si>
  <si>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</si>
  <si>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</si>
  <si>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</si>
  <si>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</si>
  <si>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</si>
  <si>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</si>
  <si>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</si>
  <si>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</si>
  <si>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</si>
  <si>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</si>
  <si>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</si>
  <si>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</si>
  <si>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</si>
  <si>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</si>
  <si>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</si>
  <si>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</si>
  <si>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</si>
  <si>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</si>
  <si>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</si>
  <si>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</si>
  <si>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</si>
  <si>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</si>
  <si>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</si>
  <si>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</si>
  <si>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</si>
  <si>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</si>
  <si>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</si>
  <si>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</si>
  <si>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</si>
  <si>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</si>
  <si>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</si>
  <si>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</si>
  <si>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</si>
  <si>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</si>
  <si>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</si>
  <si>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</si>
  <si>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</si>
  <si>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</si>
  <si>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</si>
  <si>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</si>
  <si>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</si>
  <si>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</si>
  <si>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</si>
  <si>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</si>
  <si>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</si>
  <si>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</si>
  <si>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</si>
  <si>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</si>
  <si>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</si>
  <si>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</si>
  <si>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</si>
  <si>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</si>
  <si>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</si>
  <si>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</si>
  <si>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</si>
  <si>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</si>
  <si>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</si>
  <si>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</si>
  <si>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</si>
  <si>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</si>
  <si>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</si>
  <si>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</si>
  <si>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</si>
  <si>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</si>
  <si>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</si>
  <si>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</si>
  <si>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</si>
  <si>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</si>
  <si>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</si>
  <si>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</si>
  <si>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</si>
  <si>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</si>
  <si>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</si>
  <si>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</si>
  <si>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</si>
  <si>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</si>
  <si>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</si>
  <si>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</si>
  <si>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</si>
  <si>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</si>
  <si>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</si>
  <si>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</si>
  <si>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</si>
  <si>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</si>
  <si>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</si>
  <si>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</si>
  <si>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</si>
  <si>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</si>
  <si>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</si>
  <si>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</si>
  <si>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</si>
  <si>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</si>
  <si>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</si>
  <si>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</si>
  <si>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</si>
  <si>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</si>
  <si>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</si>
  <si>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</si>
  <si>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</si>
  <si>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</si>
  <si>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</si>
  <si>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</si>
  <si>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</si>
  <si>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</si>
  <si>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</si>
  <si>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</si>
  <si>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</si>
  <si>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</si>
  <si>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</si>
  <si>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</si>
  <si>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</si>
  <si>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</si>
  <si>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</si>
  <si>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</si>
  <si>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</si>
  <si>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</si>
  <si>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</si>
  <si>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</si>
  <si>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</si>
  <si>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</si>
  <si>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</si>
  <si>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</si>
  <si>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</si>
  <si>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</si>
  <si>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</si>
  <si>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</si>
  <si>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</si>
  <si>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</si>
  <si>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</si>
  <si>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</si>
  <si>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</si>
  <si>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</si>
  <si>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</si>
  <si>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</si>
  <si>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</si>
  <si>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</si>
  <si>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</si>
  <si>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</si>
  <si>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</si>
  <si>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</si>
  <si>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</si>
  <si>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</si>
  <si>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</si>
  <si>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</si>
  <si>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</si>
  <si>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</si>
  <si>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</si>
  <si>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</si>
  <si>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</si>
  <si>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</si>
  <si>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</si>
  <si>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</si>
  <si>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</si>
  <si>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</si>
  <si>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</si>
  <si>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</si>
  <si>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</si>
  <si>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</si>
  <si>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</si>
  <si>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</si>
  <si>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</si>
  <si>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</si>
  <si>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</si>
  <si>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</si>
  <si>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</si>
  <si>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</si>
  <si>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</si>
  <si>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</si>
  <si>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</si>
  <si>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</si>
  <si>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</si>
  <si>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</si>
  <si>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</si>
  <si>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</si>
  <si>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</si>
  <si>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</si>
  <si>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</si>
  <si>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</si>
  <si>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</si>
  <si>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</si>
  <si>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</si>
  <si>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</si>
  <si>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</si>
  <si>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</si>
  <si>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</si>
  <si>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</si>
  <si>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</si>
  <si>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</si>
  <si>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</si>
  <si>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</si>
  <si>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</si>
  <si>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</si>
  <si>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</si>
  <si>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</si>
  <si>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</si>
  <si>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</si>
  <si>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</si>
  <si>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</si>
  <si>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</si>
  <si>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</si>
  <si>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</si>
  <si>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</si>
  <si>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</si>
  <si>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</si>
  <si>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</si>
  <si>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</si>
  <si>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</si>
  <si>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</si>
  <si>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</si>
  <si>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</si>
  <si>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</si>
  <si>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</si>
  <si>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</si>
  <si>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</si>
  <si>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</si>
  <si>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</si>
  <si>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</si>
  <si>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</si>
  <si>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</si>
  <si>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</si>
  <si>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</si>
  <si>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</si>
  <si>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</si>
  <si>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</si>
  <si>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</si>
  <si>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</si>
  <si>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</si>
  <si>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</si>
  <si>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</si>
  <si>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</si>
  <si>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</si>
  <si>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</si>
  <si>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</si>
  <si>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</si>
  <si>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</si>
  <si>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</si>
  <si>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</si>
  <si>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</si>
  <si>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</si>
  <si>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</si>
  <si>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</si>
  <si>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</si>
  <si>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</si>
  <si>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</si>
  <si>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</si>
  <si>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</si>
  <si>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</si>
  <si>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</si>
  <si>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</si>
  <si>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</si>
  <si>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</si>
  <si>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</si>
  <si>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</si>
  <si>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</si>
  <si>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</si>
  <si>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</si>
  <si>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</si>
  <si>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</si>
  <si>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</si>
  <si>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</si>
  <si>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</si>
  <si>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</si>
  <si>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</si>
  <si>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</si>
  <si>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</si>
  <si>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</si>
  <si>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</si>
  <si>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</si>
  <si>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</si>
  <si>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</si>
  <si>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</si>
  <si>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</si>
  <si>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</si>
  <si>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</si>
  <si>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</si>
  <si>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</si>
  <si>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</si>
  <si>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</si>
  <si>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</si>
  <si>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</si>
  <si>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</si>
  <si>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</si>
  <si>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</si>
  <si>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</si>
  <si>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</si>
  <si>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</si>
  <si>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</si>
  <si>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</si>
  <si>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</si>
  <si>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</si>
  <si>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</si>
  <si>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</si>
  <si>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</si>
  <si>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</si>
  <si>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</si>
  <si>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</si>
  <si>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</si>
  <si>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</si>
  <si>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</si>
  <si>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</si>
  <si>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</si>
  <si>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</si>
  <si>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</si>
  <si>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</si>
  <si>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</si>
  <si>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</si>
  <si>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</si>
  <si>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</si>
  <si>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</si>
  <si>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</si>
  <si>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</si>
  <si>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</si>
  <si>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</si>
  <si>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</si>
  <si>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</si>
  <si>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</si>
  <si>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</si>
  <si>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</si>
  <si>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</si>
  <si>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</si>
  <si>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</si>
  <si>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</si>
  <si>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</si>
  <si>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</si>
  <si>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</si>
  <si>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</si>
  <si>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</si>
  <si>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</si>
  <si>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</si>
  <si>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</si>
  <si>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</si>
  <si>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</si>
  <si>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</si>
  <si>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</si>
  <si>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</si>
  <si>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</si>
  <si>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</si>
  <si>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</si>
  <si>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</si>
  <si>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</si>
  <si>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</si>
  <si>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</si>
  <si>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</si>
  <si>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</si>
  <si>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</si>
  <si>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</si>
  <si>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</si>
  <si>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</si>
  <si>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</si>
  <si>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</si>
  <si>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</si>
  <si>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</si>
  <si>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</si>
  <si>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</si>
  <si>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</si>
  <si>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</si>
  <si>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</si>
  <si>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</si>
  <si>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</si>
  <si>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</si>
  <si>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</si>
  <si>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</si>
  <si>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</si>
  <si>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</si>
  <si>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</si>
  <si>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</si>
  <si>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</si>
  <si>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</si>
  <si>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</si>
  <si>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</si>
  <si>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</si>
  <si>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</si>
  <si>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</si>
  <si>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</si>
  <si>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</si>
  <si>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</si>
  <si>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</si>
  <si>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</si>
  <si>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</si>
  <si>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</si>
  <si>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</si>
  <si>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</si>
  <si>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</si>
  <si>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</si>
  <si>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</si>
  <si>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</si>
  <si>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</si>
  <si>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</si>
  <si>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</si>
  <si>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</si>
  <si>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</si>
  <si>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</si>
  <si>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</si>
  <si>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</si>
  <si>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</si>
  <si>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</si>
  <si>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</si>
  <si>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</si>
  <si>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</si>
  <si>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</si>
  <si>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</si>
  <si>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</si>
  <si>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</si>
  <si>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</si>
  <si>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</si>
  <si>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</si>
  <si>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</si>
  <si>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</si>
  <si>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</si>
  <si>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</si>
  <si>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</si>
  <si>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</si>
  <si>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</si>
  <si>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</si>
  <si>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</si>
  <si>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</si>
  <si>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</si>
  <si>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</si>
  <si>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</si>
  <si>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</si>
  <si>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</si>
  <si>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</si>
  <si>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</si>
  <si>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</si>
  <si>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</si>
  <si>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</si>
  <si>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</si>
  <si>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</si>
  <si>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</si>
  <si>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</si>
  <si>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</si>
  <si>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</si>
  <si>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</si>
  <si>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</si>
  <si>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</si>
  <si>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</si>
  <si>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</si>
  <si>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</si>
  <si>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</si>
  <si>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</si>
  <si>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</si>
  <si>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</si>
  <si>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</si>
  <si>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</si>
  <si>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</si>
  <si>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</si>
  <si>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</si>
  <si>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</si>
  <si>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</si>
  <si>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</si>
  <si>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</si>
  <si>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</si>
  <si>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</si>
  <si>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</si>
  <si>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</si>
  <si>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</si>
  <si>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</si>
  <si>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</si>
  <si>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</si>
  <si>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</si>
  <si>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</si>
  <si>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</si>
  <si>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</si>
  <si>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</si>
  <si>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</si>
  <si>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</si>
  <si>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</si>
  <si>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</si>
  <si>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</si>
  <si>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</si>
  <si>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</si>
  <si>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</si>
  <si>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</si>
  <si>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</si>
  <si>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</si>
  <si>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</si>
  <si>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</si>
  <si>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</si>
  <si>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</si>
  <si>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</si>
  <si>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</si>
  <si>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</si>
  <si>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</si>
  <si>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</si>
  <si>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</si>
  <si>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</si>
  <si>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</si>
  <si>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</si>
  <si>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</si>
  <si>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</si>
  <si>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</si>
  <si>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</si>
  <si>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</si>
  <si>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</si>
  <si>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</si>
  <si>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</si>
  <si>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</si>
  <si>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</si>
  <si>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</si>
  <si>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</si>
  <si>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</si>
  <si>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</si>
  <si>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</si>
  <si>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</si>
  <si>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</si>
  <si>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</si>
  <si>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</si>
  <si>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</si>
  <si>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</si>
  <si>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</si>
  <si>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</si>
  <si>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</si>
  <si>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</si>
  <si>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</si>
  <si>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</si>
  <si>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</si>
  <si>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</si>
  <si>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</si>
  <si>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</si>
  <si>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</si>
  <si>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</si>
  <si>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</si>
  <si>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</si>
  <si>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</si>
  <si>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</si>
  <si>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</si>
  <si>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</si>
  <si>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</si>
  <si>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</si>
  <si>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</si>
  <si>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</si>
  <si>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</si>
  <si>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</si>
  <si>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</si>
  <si>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</si>
  <si>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</si>
  <si>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</si>
  <si>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</si>
  <si>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</si>
  <si>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</si>
  <si>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</si>
  <si>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</si>
  <si>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</si>
  <si>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</si>
  <si>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</si>
  <si>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</si>
  <si>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</si>
  <si>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</si>
  <si>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</si>
  <si>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</si>
  <si>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</si>
  <si>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</si>
  <si>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</si>
  <si>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</si>
  <si>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</si>
  <si>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</si>
  <si>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</si>
  <si>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</si>
  <si>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</si>
  <si>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</si>
  <si>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</si>
  <si>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</si>
  <si>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</si>
  <si>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</si>
  <si>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</si>
  <si>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</si>
  <si>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</si>
  <si>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</si>
  <si>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</si>
  <si>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</si>
  <si>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</si>
  <si>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</si>
  <si>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</si>
  <si>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</si>
  <si>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</si>
  <si>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</si>
  <si>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</si>
  <si>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</si>
  <si>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</si>
  <si>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</si>
  <si>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</si>
  <si>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</si>
  <si>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</si>
  <si>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</si>
  <si>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</si>
  <si>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</si>
  <si>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</si>
  <si>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</si>
  <si>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</si>
  <si>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</si>
  <si>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</si>
  <si>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</si>
  <si>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</si>
  <si>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</si>
  <si>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</si>
  <si>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</si>
  <si>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</si>
  <si>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</si>
  <si>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</si>
  <si>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</si>
  <si>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</si>
  <si>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</si>
  <si>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</si>
  <si>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</si>
  <si>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</si>
  <si>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</si>
  <si>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</si>
  <si>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</si>
  <si>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</si>
  <si>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</si>
  <si>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</si>
  <si>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</si>
  <si>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</si>
  <si>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</si>
  <si>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</si>
  <si>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</si>
  <si>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</si>
  <si>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</si>
  <si>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</si>
  <si>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</si>
  <si>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</si>
  <si>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</si>
  <si>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</si>
  <si>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</si>
  <si>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</si>
  <si>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</si>
  <si>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</si>
  <si>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</si>
  <si>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</si>
  <si>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</si>
  <si>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</si>
  <si>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</si>
  <si>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</si>
  <si>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</si>
  <si>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</si>
  <si>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</si>
  <si>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</si>
  <si>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</si>
  <si>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</si>
  <si>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</si>
  <si>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</si>
  <si>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</si>
  <si>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</si>
  <si>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</si>
  <si>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</si>
  <si>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</si>
  <si>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</si>
  <si>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</si>
  <si>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</si>
  <si>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</si>
  <si>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</si>
  <si>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</si>
  <si>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</si>
  <si>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</si>
  <si>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</si>
  <si>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</si>
  <si>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</si>
  <si>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</si>
  <si>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</si>
  <si>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</si>
  <si>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</si>
  <si>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</si>
  <si>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</si>
  <si>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</si>
  <si>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</si>
  <si>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</si>
  <si>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</si>
  <si>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</si>
  <si>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</si>
  <si>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</si>
  <si>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</si>
  <si>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</si>
  <si>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</si>
  <si>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</si>
  <si>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</si>
  <si>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</si>
  <si>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</si>
  <si>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</si>
  <si>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</si>
  <si>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</si>
  <si>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</si>
  <si>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</si>
  <si>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</si>
  <si>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</si>
  <si>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</si>
  <si>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</si>
  <si>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</si>
  <si>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</si>
  <si>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</si>
  <si>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</si>
  <si>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</si>
  <si>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</si>
  <si>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</si>
  <si>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</si>
  <si>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</si>
  <si>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</si>
  <si>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</si>
  <si>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</si>
  <si>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</si>
  <si>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</si>
  <si>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</si>
  <si>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</si>
  <si>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</si>
  <si>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</si>
  <si>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</si>
  <si>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</si>
  <si>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</si>
  <si>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</si>
  <si>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</si>
  <si>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</si>
  <si>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</si>
  <si>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</si>
  <si>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</si>
  <si>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</si>
  <si>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</si>
  <si>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</si>
  <si>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</si>
  <si>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</si>
  <si>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</si>
  <si>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</si>
  <si>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</si>
  <si>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</si>
  <si>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</si>
  <si>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</si>
  <si>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</si>
  <si>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</si>
  <si>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</si>
  <si>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</si>
  <si>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</si>
  <si>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</si>
  <si>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</si>
  <si>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</si>
  <si>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</si>
  <si>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</si>
  <si>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</si>
  <si>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</si>
  <si>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</si>
  <si>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</si>
  <si>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</si>
  <si>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</si>
  <si>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</si>
  <si>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</si>
  <si>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</si>
  <si>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</si>
  <si>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</si>
  <si>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</si>
  <si>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</si>
  <si>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</si>
  <si>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</si>
  <si>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</si>
  <si>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</si>
  <si>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</si>
  <si>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</si>
  <si>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</si>
  <si>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</si>
  <si>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</si>
  <si>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</si>
  <si>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</si>
  <si>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</si>
  <si>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</si>
  <si>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</si>
  <si>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</si>
  <si>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</si>
  <si>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</si>
  <si>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</si>
  <si>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</si>
  <si>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</si>
  <si>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</si>
  <si>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</si>
  <si>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</si>
  <si>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</si>
  <si>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</si>
  <si>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</si>
  <si>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</si>
  <si>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</si>
  <si>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</si>
  <si>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</si>
  <si>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</si>
  <si>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</si>
  <si>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</si>
  <si>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</si>
  <si>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</si>
  <si>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</si>
  <si>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</si>
  <si>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</si>
  <si>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</si>
  <si>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</si>
  <si>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</si>
  <si>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</si>
  <si>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</si>
  <si>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</si>
  <si>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</si>
  <si>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</si>
  <si>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</si>
  <si>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</si>
  <si>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</si>
  <si>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</si>
  <si>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</si>
  <si>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</si>
  <si>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</si>
  <si>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</si>
  <si>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</si>
  <si>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</si>
  <si>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</si>
  <si>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</si>
  <si>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</si>
  <si>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</si>
  <si>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</si>
  <si>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</si>
  <si>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</si>
  <si>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</si>
  <si>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</si>
  <si>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</si>
  <si>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</si>
  <si>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</si>
  <si>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</si>
  <si>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</si>
  <si>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</si>
  <si>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</si>
  <si>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</si>
  <si>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</si>
  <si>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</si>
  <si>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</si>
  <si>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</si>
  <si>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</si>
  <si>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</si>
  <si>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</si>
  <si>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</si>
  <si>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</si>
  <si>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</si>
  <si>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</si>
  <si>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</si>
  <si>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</si>
  <si>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</si>
  <si>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</si>
  <si>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</si>
  <si>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</si>
  <si>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</si>
  <si>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</si>
  <si>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</si>
  <si>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</si>
  <si>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</si>
  <si>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</si>
  <si>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</si>
  <si>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</si>
  <si>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</si>
  <si>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</si>
  <si>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</si>
  <si>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</si>
  <si>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</si>
  <si>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</si>
  <si>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</si>
  <si>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</si>
  <si>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</si>
  <si>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</si>
  <si>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</si>
  <si>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</si>
  <si>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</si>
  <si>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</si>
  <si>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</si>
  <si>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</si>
  <si>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</si>
  <si>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</si>
  <si>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</si>
  <si>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</si>
  <si>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</si>
  <si>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</si>
  <si>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</si>
  <si>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</si>
  <si>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</si>
  <si>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</si>
  <si>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</si>
  <si>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</si>
  <si>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</si>
  <si>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</si>
  <si>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</si>
  <si>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</si>
  <si>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</si>
  <si>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</si>
  <si>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</si>
  <si>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</si>
  <si>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</si>
  <si>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</si>
  <si>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</si>
  <si>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</si>
  <si>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</si>
  <si>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</si>
  <si>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</si>
  <si>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</si>
  <si>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</si>
  <si>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</si>
  <si>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</si>
  <si>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</si>
  <si>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</si>
  <si>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</si>
  <si>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</si>
  <si>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</si>
  <si>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</si>
  <si>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</si>
  <si>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</si>
  <si>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</si>
  <si>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</si>
  <si>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</si>
  <si>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</si>
  <si>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</si>
  <si>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</si>
  <si>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</si>
  <si>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</si>
  <si>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</si>
  <si>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</si>
  <si>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</si>
  <si>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</si>
  <si>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</si>
  <si>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</si>
  <si>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</si>
  <si>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</si>
  <si>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</si>
  <si>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</si>
  <si>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</si>
  <si>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</si>
  <si>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</si>
  <si>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</si>
  <si>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</si>
  <si>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</si>
  <si>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</si>
  <si>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</si>
  <si>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</si>
  <si>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</si>
  <si>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</si>
  <si>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</si>
  <si>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</si>
  <si>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</si>
  <si>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</si>
  <si>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</si>
  <si>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</si>
  <si>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</si>
  <si>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</si>
  <si>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</si>
  <si>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</si>
  <si>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</si>
  <si>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</si>
  <si>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</si>
  <si>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</si>
  <si>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</si>
  <si>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</si>
  <si>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</si>
  <si>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</si>
  <si>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</si>
  <si>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</si>
  <si>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</si>
  <si>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</si>
  <si>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</si>
  <si>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</si>
  <si>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</si>
  <si>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</si>
  <si>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</si>
  <si>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</si>
  <si>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</si>
  <si>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</si>
  <si>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</si>
  <si>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</si>
  <si>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</si>
  <si>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</si>
  <si>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</si>
  <si>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</si>
  <si>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</si>
  <si>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</si>
  <si>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</si>
  <si>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</si>
  <si>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</si>
  <si>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</si>
  <si>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</si>
  <si>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</si>
  <si>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</si>
  <si>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</si>
  <si>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</si>
  <si>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</si>
  <si>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</si>
  <si>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</si>
  <si>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</si>
  <si>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</si>
  <si>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</si>
  <si>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</si>
  <si>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</si>
  <si>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</si>
  <si>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</si>
  <si>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</si>
  <si>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</si>
  <si>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</si>
  <si>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</si>
  <si>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</si>
  <si>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</si>
  <si>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</si>
  <si>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</si>
  <si>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</si>
  <si>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</si>
  <si>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</si>
  <si>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</si>
  <si>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</si>
  <si>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</si>
  <si>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</si>
  <si>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</si>
  <si>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</si>
  <si>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</si>
  <si>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</si>
  <si>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</si>
  <si>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</si>
  <si>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</si>
  <si>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</si>
  <si>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</si>
  <si>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</si>
  <si>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</si>
  <si>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</si>
  <si>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</si>
  <si>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</si>
  <si>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</si>
  <si>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</si>
  <si>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</si>
  <si>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</si>
  <si>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</si>
  <si>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</si>
  <si>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</si>
  <si>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</si>
  <si>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</si>
  <si>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</si>
  <si>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</si>
  <si>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</si>
  <si>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</si>
  <si>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</si>
  <si>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</si>
  <si>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</si>
  <si>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</si>
  <si>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</si>
  <si>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</si>
  <si>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</si>
  <si>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</si>
  <si>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</si>
  <si>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</si>
  <si>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</si>
  <si>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</si>
  <si>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</si>
  <si>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</si>
  <si>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</si>
  <si>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</si>
  <si>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</si>
  <si>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</si>
  <si>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</si>
  <si>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</si>
  <si>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</si>
  <si>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</si>
  <si>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</si>
  <si>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</si>
  <si>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</si>
  <si>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</si>
  <si>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</si>
  <si>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</si>
  <si>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</si>
  <si>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</si>
  <si>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</si>
  <si>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</si>
  <si>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</si>
  <si>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</si>
  <si>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</si>
  <si>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</si>
  <si>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</si>
  <si>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</si>
  <si>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</si>
  <si>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</si>
  <si>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</si>
  <si>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</si>
  <si>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</si>
  <si>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</si>
  <si>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</si>
  <si>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</si>
  <si>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</si>
  <si>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</si>
  <si>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</si>
  <si>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</si>
  <si>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</si>
  <si>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</si>
  <si>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</si>
  <si>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</si>
  <si>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</si>
  <si>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</si>
  <si>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</si>
  <si>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</si>
  <si>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</si>
  <si>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</si>
  <si>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</si>
  <si>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</si>
  <si>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</si>
  <si>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</si>
  <si>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</si>
  <si>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</si>
  <si>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</si>
  <si>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</si>
  <si>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</si>
  <si>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</si>
  <si>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</si>
  <si>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</si>
  <si>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</si>
  <si>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</si>
  <si>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</si>
  <si>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</si>
  <si>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</si>
  <si>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</si>
  <si>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</si>
  <si>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</si>
  <si>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</si>
  <si>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</si>
  <si>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</si>
  <si>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</si>
  <si>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</si>
  <si>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</si>
  <si>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</si>
  <si>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</si>
  <si>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</si>
  <si>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</si>
  <si>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</si>
  <si>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</si>
  <si>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</si>
  <si>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</si>
  <si>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</si>
  <si>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</si>
  <si>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</si>
  <si>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</si>
  <si>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</si>
  <si>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</si>
  <si>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</si>
  <si>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</si>
  <si>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</si>
  <si>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</si>
  <si>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</si>
  <si>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</si>
  <si>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</si>
  <si>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</si>
  <si>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</si>
  <si>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</si>
  <si>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</si>
  <si>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</si>
  <si>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</si>
  <si>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</si>
  <si>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</si>
  <si>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</si>
  <si>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</si>
  <si>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</si>
  <si>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</si>
  <si>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</si>
  <si>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</si>
  <si>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</si>
  <si>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</si>
  <si>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</si>
  <si>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</si>
  <si>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</si>
  <si>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</si>
  <si>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</si>
  <si>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</si>
  <si>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</si>
  <si>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</si>
  <si>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</si>
  <si>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</si>
  <si>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</si>
  <si>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</si>
  <si>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</si>
  <si>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</si>
  <si>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</si>
  <si>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</si>
  <si>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</si>
  <si>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</si>
  <si>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</si>
  <si>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</si>
  <si>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</si>
  <si>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</si>
  <si>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</si>
  <si>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</si>
  <si>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</si>
  <si>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</si>
  <si>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</si>
  <si>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</si>
  <si>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</si>
  <si>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</si>
  <si>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</si>
  <si>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</si>
  <si>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</si>
  <si>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</si>
  <si>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</si>
  <si>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</si>
  <si>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</si>
  <si>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</si>
  <si>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</si>
  <si>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</si>
  <si>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</si>
  <si>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</si>
  <si>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</si>
  <si>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</si>
  <si>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</si>
  <si>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</si>
  <si>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</si>
  <si>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</si>
  <si>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</si>
  <si>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</si>
  <si>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</si>
  <si>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</si>
  <si>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</si>
  <si>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</si>
  <si>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</si>
  <si>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</si>
  <si>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</si>
  <si>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</si>
  <si>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</si>
  <si>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</si>
  <si>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</si>
  <si>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</si>
  <si>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</si>
  <si>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</si>
  <si>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</si>
  <si>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</si>
  <si>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</si>
  <si>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</si>
  <si>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</si>
  <si>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</si>
  <si>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</si>
  <si>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</si>
  <si>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</si>
  <si>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</si>
  <si>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</si>
  <si>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</si>
  <si>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</si>
  <si>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</si>
  <si>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</si>
  <si>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</si>
  <si>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</si>
  <si>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</si>
  <si>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</si>
  <si>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</si>
  <si>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</si>
  <si>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</si>
  <si>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</si>
  <si>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</si>
  <si>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</si>
  <si>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</si>
  <si>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</si>
  <si>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</si>
  <si>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</si>
  <si>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</si>
  <si>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</si>
  <si>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</si>
  <si>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</si>
  <si>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</si>
  <si>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</si>
  <si>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</si>
  <si>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</si>
  <si>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</si>
  <si>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</si>
  <si>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</si>
  <si>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</si>
  <si>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</si>
  <si>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</si>
  <si>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</si>
  <si>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</si>
  <si>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</si>
  <si>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</si>
  <si>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</si>
  <si>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</si>
  <si>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</si>
  <si>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</si>
  <si>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</si>
  <si>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</si>
  <si>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</si>
  <si>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</si>
  <si>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</si>
  <si>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</si>
  <si>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</si>
  <si>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</si>
  <si>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</si>
  <si>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</si>
  <si>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</si>
  <si>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</si>
  <si>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</si>
  <si>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</si>
  <si>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</si>
  <si>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</si>
  <si>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</si>
  <si>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</si>
  <si>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</si>
  <si>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</si>
  <si>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</si>
  <si>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</si>
  <si>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</si>
  <si>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</si>
  <si>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</si>
  <si>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</si>
  <si>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</si>
  <si>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</si>
  <si>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</si>
  <si>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</si>
  <si>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</si>
  <si>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</si>
  <si>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</si>
  <si>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</si>
  <si>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</si>
  <si>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</si>
  <si>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</si>
  <si>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</si>
  <si>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</si>
  <si>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</si>
  <si>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</si>
  <si>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</si>
  <si>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</si>
  <si>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</si>
  <si>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</si>
  <si>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</si>
  <si>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</si>
  <si>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</si>
  <si>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</si>
  <si>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</si>
  <si>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</si>
  <si>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</si>
  <si>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</si>
  <si>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</si>
  <si>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</si>
  <si>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</si>
  <si>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</si>
  <si>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</si>
  <si>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</si>
  <si>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</si>
  <si>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</si>
  <si>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</si>
  <si>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</si>
  <si>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</si>
  <si>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</si>
  <si>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</si>
  <si>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</si>
  <si>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</si>
  <si>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</si>
  <si>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</si>
  <si>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</si>
  <si>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</si>
  <si>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</si>
  <si>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</si>
  <si>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</si>
  <si>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</si>
  <si>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</si>
  <si>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</si>
  <si>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</si>
  <si>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</si>
  <si>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</si>
  <si>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</si>
  <si>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</si>
  <si>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</si>
  <si>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</si>
  <si>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</si>
  <si>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</si>
  <si>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</si>
  <si>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</si>
  <si>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</si>
  <si>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</si>
  <si>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</si>
  <si>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</si>
  <si>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</si>
  <si>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</si>
  <si>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</si>
  <si>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</si>
  <si>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</si>
  <si>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</si>
  <si>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</si>
  <si>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</si>
  <si>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</si>
  <si>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</si>
  <si>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</si>
  <si>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</si>
  <si>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</si>
  <si>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</si>
  <si>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</si>
  <si>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</si>
  <si>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</si>
  <si>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</si>
  <si>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</si>
  <si>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</si>
  <si>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</si>
  <si>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</si>
  <si>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</si>
  <si>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</si>
  <si>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</si>
  <si>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</si>
  <si>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</si>
  <si>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</si>
  <si>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</si>
  <si>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</si>
  <si>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</si>
  <si>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</si>
  <si>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</si>
  <si>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</si>
  <si>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</si>
  <si>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</si>
  <si>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</si>
  <si>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</si>
  <si>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</si>
  <si>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</si>
  <si>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</si>
  <si>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</si>
  <si>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</si>
  <si>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</si>
  <si>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</si>
  <si>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</si>
  <si>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</si>
  <si>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</si>
  <si>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</si>
  <si>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</si>
  <si>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</si>
  <si>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</si>
  <si>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</si>
  <si>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</si>
  <si>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</si>
  <si>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</si>
  <si>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</si>
  <si>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</si>
  <si>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</si>
  <si>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</si>
  <si>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</si>
  <si>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</si>
  <si>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</si>
  <si>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</si>
  <si>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</si>
  <si>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</si>
  <si>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</si>
  <si>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</si>
  <si>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</si>
  <si>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</si>
  <si>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</si>
  <si>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</si>
  <si>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</si>
  <si>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</si>
  <si>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</si>
  <si>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</si>
  <si>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</si>
  <si>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</si>
  <si>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</si>
  <si>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</si>
  <si>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</si>
  <si>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</si>
  <si>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</si>
  <si>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</si>
  <si>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</si>
  <si>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</si>
  <si>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</si>
  <si>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</si>
  <si>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</si>
  <si>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</si>
  <si>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</si>
  <si>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</si>
  <si>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</si>
  <si>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</si>
  <si>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</si>
  <si>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</si>
  <si>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</si>
  <si>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</si>
  <si>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</si>
  <si>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</si>
  <si>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</si>
  <si>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</si>
  <si>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</si>
  <si>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</si>
  <si>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</si>
  <si>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</si>
  <si>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</si>
  <si>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</si>
  <si>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</si>
  <si>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</si>
  <si>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</si>
  <si>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</si>
  <si>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</si>
  <si>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</si>
  <si>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</si>
  <si>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</si>
  <si>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</si>
  <si>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</si>
  <si>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</si>
  <si>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</si>
  <si>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</si>
  <si>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</si>
  <si>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</si>
  <si>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</si>
  <si>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</si>
  <si>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</si>
  <si>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</si>
  <si>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</si>
  <si>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</si>
  <si>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</si>
  <si>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</si>
  <si>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</si>
  <si>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</si>
  <si>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</si>
  <si>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</si>
  <si>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</si>
  <si>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</si>
  <si>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</si>
  <si>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</si>
  <si>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</si>
  <si>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</si>
  <si>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</si>
  <si>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</si>
  <si>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</si>
  <si>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</si>
  <si>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</si>
  <si>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</si>
  <si>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</si>
  <si>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</si>
  <si>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</si>
  <si>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</si>
  <si>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</si>
  <si>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</si>
  <si>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</si>
  <si>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</si>
  <si>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</si>
  <si>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</si>
  <si>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</si>
  <si>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</si>
  <si>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</si>
  <si>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</si>
  <si>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</si>
  <si>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</si>
  <si>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</si>
  <si>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</si>
  <si>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</si>
  <si>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</si>
  <si>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</si>
  <si>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</si>
  <si>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</si>
  <si>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</si>
  <si>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</si>
  <si>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</si>
  <si>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</si>
  <si>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</si>
  <si>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</si>
  <si>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</si>
  <si>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</si>
  <si>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</si>
  <si>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</si>
  <si>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</si>
  <si>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</si>
  <si>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</si>
  <si>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</si>
  <si>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</si>
  <si>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</si>
  <si>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</si>
  <si>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</si>
  <si>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</si>
  <si>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</si>
  <si>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</si>
  <si>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</si>
  <si>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</si>
  <si>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</si>
  <si>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</si>
  <si>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</si>
  <si>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</si>
  <si>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</si>
  <si>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</si>
  <si>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</si>
  <si>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</si>
  <si>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</si>
  <si>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</si>
  <si>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</si>
  <si>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</si>
  <si>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</si>
  <si>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</si>
  <si>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</si>
  <si>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</si>
  <si>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</si>
  <si>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</si>
  <si>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</si>
  <si>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</si>
  <si>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</si>
  <si>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</si>
  <si>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</si>
  <si>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</si>
  <si>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</si>
  <si>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</si>
  <si>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</si>
  <si>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</si>
  <si>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</si>
  <si>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</si>
  <si>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</si>
  <si>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</si>
  <si>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</si>
  <si>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</si>
  <si>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</si>
  <si>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</si>
  <si>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</si>
  <si>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</si>
  <si>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</si>
  <si>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</si>
  <si>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</si>
  <si>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</si>
  <si>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</si>
  <si>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</si>
  <si>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</si>
  <si>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</si>
  <si>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</si>
  <si>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</si>
  <si>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</si>
  <si>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</si>
  <si>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</si>
  <si>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</si>
  <si>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</si>
  <si>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</si>
  <si>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</si>
  <si>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</si>
  <si>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</si>
  <si>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</si>
  <si>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</si>
  <si>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</si>
  <si>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</si>
  <si>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</si>
  <si>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</si>
  <si>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</si>
  <si>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</si>
  <si>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</si>
  <si>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</si>
  <si>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</si>
  <si>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</si>
  <si>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</si>
  <si>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</si>
  <si>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</si>
  <si>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</si>
  <si>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</si>
  <si>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</si>
  <si>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</si>
  <si>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</si>
  <si>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</si>
  <si>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</si>
  <si>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</si>
  <si>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</si>
  <si>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</si>
  <si>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</si>
  <si>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</si>
  <si>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</si>
  <si>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</si>
  <si>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</si>
  <si>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</si>
  <si>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</si>
  <si>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</si>
  <si>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</si>
  <si>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</si>
  <si>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</si>
  <si>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</si>
  <si>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</si>
  <si>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</si>
  <si>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</si>
  <si>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</si>
  <si>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</si>
  <si>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</si>
  <si>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</si>
  <si>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</si>
  <si>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</si>
  <si>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</si>
  <si>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</si>
  <si>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</si>
  <si>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</si>
  <si>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</si>
  <si>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</si>
  <si>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</si>
  <si>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</si>
  <si>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</si>
  <si>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</si>
  <si>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</si>
  <si>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</si>
  <si>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</si>
  <si>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</si>
  <si>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</si>
  <si>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</si>
  <si>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</si>
  <si>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</si>
  <si>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</si>
  <si>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</si>
  <si>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</si>
  <si>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</si>
  <si>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</si>
  <si>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</si>
  <si>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</si>
  <si>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</si>
  <si>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</si>
  <si>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</si>
  <si>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</si>
  <si>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</si>
  <si>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</si>
  <si>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</si>
  <si>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</si>
  <si>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</si>
  <si>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</si>
  <si>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</si>
  <si>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</si>
  <si>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</si>
  <si>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</si>
  <si>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</si>
  <si>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</si>
  <si>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</si>
  <si>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</si>
  <si>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</si>
  <si>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</si>
  <si>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</si>
  <si>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</si>
  <si>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</si>
  <si>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</si>
  <si>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</si>
  <si>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</si>
  <si>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</si>
  <si>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</si>
  <si>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</si>
  <si>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</si>
  <si>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</si>
  <si>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</si>
  <si>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</si>
  <si>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</si>
  <si>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</si>
  <si>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</si>
  <si>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</si>
  <si>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</si>
  <si>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</si>
  <si>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</si>
  <si>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</si>
  <si>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</si>
  <si>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</si>
  <si>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</si>
  <si>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</si>
  <si>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</si>
  <si>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</si>
  <si>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</si>
  <si>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</si>
  <si>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</si>
  <si>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</si>
  <si>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</si>
  <si>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</si>
  <si>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</si>
  <si>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</si>
  <si>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</si>
  <si>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</si>
  <si>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</si>
  <si>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</si>
  <si>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</si>
  <si>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</si>
  <si>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</si>
  <si>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</si>
  <si>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</si>
  <si>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</si>
  <si>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</si>
  <si>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</si>
  <si>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</si>
  <si>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</si>
  <si>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</si>
  <si>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</si>
  <si>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</si>
  <si>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</si>
  <si>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</si>
  <si>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</si>
  <si>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</si>
  <si>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</si>
  <si>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</si>
  <si>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</si>
  <si>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</si>
  <si>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</si>
  <si>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</si>
  <si>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</si>
  <si>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</si>
  <si>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</si>
  <si>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</si>
  <si>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</si>
  <si>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</si>
  <si>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</si>
  <si>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</si>
  <si>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</si>
  <si>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</si>
  <si>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</si>
  <si>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</si>
  <si>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</si>
  <si>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</si>
  <si>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</si>
  <si>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</si>
  <si>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</si>
  <si>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</si>
  <si>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</si>
  <si>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</si>
  <si>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</si>
  <si>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</si>
  <si>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</si>
  <si>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</si>
  <si>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</si>
  <si>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</si>
  <si>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</si>
  <si>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</si>
  <si>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</si>
  <si>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</si>
  <si>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</si>
  <si>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</si>
  <si>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</si>
  <si>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</si>
  <si>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</si>
  <si>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</si>
  <si>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</si>
  <si>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</si>
  <si>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</si>
  <si>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</si>
  <si>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</si>
  <si>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</si>
  <si>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</si>
  <si>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</si>
  <si>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</si>
  <si>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</si>
  <si>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</si>
  <si>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</si>
  <si>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</si>
  <si>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</si>
  <si>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</si>
  <si>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</si>
  <si>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</si>
  <si>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</si>
  <si>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</si>
  <si>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</si>
  <si>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</si>
  <si>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</si>
  <si>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</si>
  <si>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</si>
  <si>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</si>
  <si>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</si>
  <si>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</si>
  <si>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</si>
  <si>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</si>
  <si>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</si>
  <si>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</si>
  <si>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</si>
  <si>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</si>
  <si>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</si>
  <si>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</si>
  <si>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</si>
  <si>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</si>
  <si>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</si>
  <si>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</si>
  <si>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</si>
  <si>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</si>
  <si>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</si>
  <si>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</si>
  <si>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</si>
  <si>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</si>
  <si>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</si>
  <si>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</si>
  <si>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</si>
  <si>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</si>
  <si>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</si>
  <si>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</si>
  <si>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</si>
  <si>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</si>
  <si>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</si>
  <si>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</si>
  <si>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</si>
  <si>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</si>
  <si>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</si>
  <si>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</si>
  <si>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</si>
  <si>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</si>
  <si>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</si>
  <si>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</si>
  <si>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</si>
  <si>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</si>
  <si>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</si>
  <si>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</si>
  <si>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</si>
  <si>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</si>
  <si>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</si>
  <si>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</si>
  <si>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</si>
  <si>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</si>
  <si>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</si>
  <si>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</si>
  <si>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</si>
  <si>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</si>
  <si>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</si>
  <si>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</si>
  <si>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</si>
  <si>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</si>
  <si>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</si>
  <si>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</si>
  <si>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</si>
  <si>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</si>
  <si>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</si>
  <si>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</si>
  <si>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</si>
  <si>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</si>
  <si>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</si>
  <si>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</si>
  <si>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</si>
  <si>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</si>
  <si>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</si>
  <si>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</si>
  <si>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</si>
  <si>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</si>
  <si>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</si>
  <si>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</si>
  <si>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</si>
  <si>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</si>
  <si>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</si>
  <si>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</si>
  <si>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</si>
  <si>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</si>
  <si>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</si>
  <si>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</si>
  <si>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</si>
  <si>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</si>
  <si>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</si>
  <si>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</si>
  <si>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</si>
  <si>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</si>
  <si>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</si>
  <si>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</si>
  <si>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</si>
  <si>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</si>
  <si>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</si>
  <si>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</si>
  <si>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</si>
  <si>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</si>
  <si>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</si>
  <si>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</si>
  <si>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</si>
  <si>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</si>
  <si>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</si>
  <si>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</si>
  <si>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</si>
  <si>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</si>
  <si>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</si>
  <si>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</si>
  <si>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</si>
  <si>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</si>
  <si>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</si>
  <si>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</si>
  <si>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</si>
  <si>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</si>
  <si>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</si>
  <si>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</si>
  <si>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</si>
  <si>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</si>
  <si>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</si>
  <si>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</si>
  <si>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</si>
  <si>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</si>
  <si>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</si>
  <si>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</si>
  <si>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</si>
  <si>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</si>
  <si>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</si>
  <si>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</si>
  <si>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</si>
  <si>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</si>
  <si>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</si>
  <si>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</si>
  <si>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</si>
  <si>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</si>
  <si>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</si>
  <si>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</si>
  <si>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</si>
  <si>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</si>
  <si>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</si>
  <si>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</si>
  <si>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</si>
  <si>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</si>
  <si>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</si>
  <si>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</si>
  <si>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</si>
  <si>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</si>
  <si>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</si>
  <si>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</si>
  <si>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</si>
  <si>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</si>
  <si>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</si>
  <si>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</si>
  <si>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</si>
  <si>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</si>
  <si>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</si>
  <si>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</si>
  <si>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</si>
  <si>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</si>
  <si>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</si>
  <si>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</si>
  <si>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</si>
  <si>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</si>
  <si>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</si>
  <si>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</si>
  <si>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</si>
  <si>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</si>
  <si>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</si>
  <si>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</si>
  <si>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</si>
  <si>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</si>
  <si>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</si>
  <si>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</si>
  <si>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</si>
  <si>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</si>
  <si>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</si>
  <si>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</si>
  <si>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</si>
  <si>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</si>
  <si>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</si>
  <si>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</si>
  <si>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</si>
  <si>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</si>
  <si>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</si>
  <si>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</si>
  <si>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</si>
  <si>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</si>
  <si>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</si>
  <si>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</si>
  <si>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</si>
  <si>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</si>
  <si>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</si>
  <si>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</si>
  <si>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</si>
  <si>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</si>
  <si>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</si>
  <si>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</si>
  <si>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</si>
  <si>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</si>
  <si>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</si>
  <si>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</si>
  <si>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</si>
  <si>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</si>
  <si>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</si>
  <si>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</si>
  <si>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</si>
  <si>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</si>
  <si>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</si>
  <si>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</si>
  <si>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</si>
  <si>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</si>
  <si>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</si>
  <si>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</si>
  <si>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</si>
  <si>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</si>
  <si>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</si>
  <si>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</si>
  <si>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</si>
  <si>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</si>
  <si>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</si>
  <si>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</si>
  <si>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</si>
  <si>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</si>
  <si>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</si>
  <si>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</si>
  <si>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</si>
  <si>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</si>
  <si>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</si>
  <si>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</si>
  <si>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</si>
  <si>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</si>
  <si>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</si>
  <si>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</si>
  <si>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</si>
  <si>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</si>
  <si>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</si>
  <si>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</si>
  <si>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</si>
  <si>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</si>
  <si>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</si>
  <si>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</si>
  <si>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</si>
  <si>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</si>
  <si>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</si>
  <si>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</si>
  <si>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</si>
  <si>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</si>
  <si>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</si>
  <si>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</si>
  <si>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</si>
  <si>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</si>
  <si>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</si>
  <si>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</si>
  <si>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</si>
  <si>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</si>
  <si>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</si>
  <si>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</si>
  <si>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</si>
  <si>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</si>
  <si>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</si>
  <si>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</si>
  <si>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</si>
  <si>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</si>
  <si>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</si>
  <si>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</si>
  <si>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</si>
  <si>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</si>
  <si>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</si>
  <si>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</si>
  <si>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</si>
  <si>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</si>
  <si>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</si>
  <si>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</si>
  <si>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</si>
  <si>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</si>
  <si>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</si>
  <si>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</si>
  <si>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</si>
  <si>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</si>
  <si>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</si>
  <si>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</si>
  <si>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</si>
  <si>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</si>
  <si>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</si>
  <si>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</si>
  <si>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</si>
  <si>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</si>
  <si>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</si>
  <si>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</si>
  <si>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</si>
  <si>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</si>
  <si>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</si>
  <si>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</si>
  <si>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</si>
  <si>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</si>
  <si>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</si>
  <si>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</si>
  <si>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</si>
  <si>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</si>
  <si>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</si>
  <si>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</si>
  <si>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</si>
  <si>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</si>
  <si>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</si>
  <si>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</si>
  <si>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</si>
  <si>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</si>
  <si>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</si>
  <si>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</si>
  <si>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</si>
  <si>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</si>
  <si>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</si>
  <si>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</si>
  <si>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</si>
  <si>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</si>
  <si>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</si>
  <si>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</si>
  <si>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</si>
  <si>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</si>
  <si>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</si>
  <si>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</si>
  <si>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</si>
  <si>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</si>
  <si>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</si>
  <si>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</si>
  <si>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</si>
  <si>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</si>
  <si>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</si>
  <si>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</si>
  <si>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</si>
  <si>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</si>
  <si>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</si>
  <si>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</si>
  <si>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</si>
  <si>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</si>
  <si>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</si>
  <si>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</si>
  <si>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</si>
  <si>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</si>
  <si>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</si>
  <si>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</si>
  <si>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</si>
  <si>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</si>
  <si>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</si>
  <si>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</si>
  <si>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</si>
  <si>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</si>
  <si>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</si>
  <si>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</si>
  <si>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</si>
  <si>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</si>
  <si>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</si>
  <si>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</si>
  <si>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</si>
  <si>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</si>
  <si>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</si>
  <si>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</si>
  <si>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</si>
  <si>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</si>
  <si>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</si>
  <si>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</si>
  <si>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</si>
  <si>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</si>
  <si>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</si>
  <si>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</si>
  <si>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</si>
  <si>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</si>
  <si>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</si>
  <si>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</si>
  <si>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</si>
  <si>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</si>
  <si>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</si>
  <si>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</si>
  <si>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</si>
  <si>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</si>
  <si>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</si>
  <si>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</si>
  <si>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</si>
  <si>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</si>
  <si>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</si>
  <si>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</si>
  <si>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</si>
  <si>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</si>
  <si>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</si>
  <si>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</si>
  <si>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</si>
  <si>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</si>
  <si>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</si>
  <si>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</si>
  <si>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</si>
  <si>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</si>
  <si>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</si>
  <si>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</si>
  <si>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</si>
  <si>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</si>
  <si>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</si>
  <si>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</si>
  <si>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</si>
  <si>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</si>
  <si>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</si>
  <si>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</si>
  <si>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</si>
  <si>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</si>
  <si>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</si>
  <si>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</si>
  <si>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</si>
  <si>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</si>
  <si>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</si>
  <si>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</si>
  <si>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</si>
  <si>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</si>
  <si>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</si>
  <si>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</si>
  <si>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</si>
  <si>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</si>
  <si>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</si>
  <si>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</si>
  <si>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</si>
  <si>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</si>
  <si>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</si>
  <si>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</si>
  <si>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</si>
  <si>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</si>
  <si>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</si>
  <si>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</si>
  <si>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</si>
  <si>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</si>
  <si>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</si>
  <si>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</si>
  <si>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</si>
  <si>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</si>
  <si>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</si>
  <si>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</si>
  <si>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</si>
  <si>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</si>
  <si>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</si>
  <si>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</si>
  <si>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</si>
  <si>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</si>
  <si>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</si>
  <si>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</si>
  <si>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</si>
  <si>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</si>
  <si>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</si>
  <si>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</si>
  <si>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</si>
  <si>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</si>
  <si>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</si>
  <si>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</si>
  <si>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</si>
  <si>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</si>
  <si>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</si>
  <si>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</si>
  <si>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</si>
  <si>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</si>
  <si>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</si>
  <si>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</si>
  <si>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</si>
  <si>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</si>
  <si>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</si>
  <si>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</si>
  <si>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</si>
  <si>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</si>
  <si>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</si>
  <si>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</si>
  <si>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</si>
  <si>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</si>
  <si>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</si>
  <si>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</si>
  <si>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</si>
  <si>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</si>
  <si>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</si>
  <si>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</si>
  <si>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</si>
  <si>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</si>
  <si>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</si>
  <si>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</si>
  <si>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</si>
  <si>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</si>
  <si>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</si>
  <si>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</si>
  <si>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</si>
  <si>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</si>
  <si>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</si>
  <si>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</si>
  <si>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</si>
  <si>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</si>
  <si>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</si>
  <si>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</si>
  <si>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</si>
  <si>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</si>
  <si>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</si>
  <si>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</si>
  <si>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</si>
  <si>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</si>
  <si>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</si>
  <si>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</si>
  <si>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</si>
  <si>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</si>
  <si>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</si>
  <si>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</si>
  <si>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</si>
  <si>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</si>
  <si>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</si>
  <si>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</si>
  <si>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</si>
  <si>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</si>
  <si>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</si>
  <si>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</si>
  <si>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</si>
  <si>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</si>
  <si>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</si>
  <si>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</si>
  <si>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</si>
  <si>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</si>
  <si>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</si>
  <si>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</si>
  <si>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</si>
  <si>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</si>
  <si>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</si>
  <si>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</si>
  <si>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</si>
  <si>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</si>
  <si>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</si>
  <si>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</si>
  <si>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</si>
  <si>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</si>
  <si>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</si>
  <si>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</si>
  <si>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</si>
  <si>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</si>
  <si>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</si>
  <si>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</si>
  <si>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</si>
  <si>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</si>
  <si>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</si>
  <si>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</si>
  <si>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</si>
  <si>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</si>
  <si>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</si>
  <si>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</si>
  <si>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</si>
  <si>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</si>
  <si>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</si>
  <si>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</si>
  <si>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</si>
  <si>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</si>
  <si>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</si>
  <si>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</si>
  <si>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</si>
  <si>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</si>
  <si>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</si>
  <si>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</si>
  <si>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</si>
  <si>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</si>
  <si>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</si>
  <si>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</si>
  <si>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</si>
  <si>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</si>
  <si>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</si>
  <si>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</si>
  <si>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</si>
  <si>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</si>
  <si>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</si>
  <si>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</si>
  <si>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</si>
  <si>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</si>
  <si>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</si>
  <si>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</si>
  <si>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</si>
  <si>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</si>
  <si>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</si>
  <si>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</si>
  <si>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</si>
  <si>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</si>
  <si>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</si>
  <si>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</si>
  <si>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</si>
  <si>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</si>
  <si>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</si>
  <si>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</si>
  <si>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</si>
  <si>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</si>
  <si>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</si>
  <si>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</si>
  <si>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</si>
  <si>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</si>
  <si>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</si>
  <si>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</si>
  <si>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</si>
  <si>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</si>
  <si>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</si>
  <si>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</si>
  <si>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</si>
  <si>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</si>
  <si>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</si>
  <si>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</si>
  <si>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</si>
  <si>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</si>
  <si>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</si>
  <si>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</si>
  <si>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</si>
  <si>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</si>
  <si>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</si>
  <si>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</si>
  <si>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</si>
  <si>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</si>
  <si>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</si>
  <si>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</si>
  <si>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</si>
  <si>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</si>
  <si>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</si>
  <si>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</si>
  <si>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</si>
  <si>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</si>
  <si>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</si>
  <si>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</si>
  <si>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</si>
  <si>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</si>
  <si>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</si>
  <si>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</si>
  <si>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</si>
  <si>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</si>
  <si>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</si>
  <si>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</si>
  <si>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</si>
  <si>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</si>
  <si>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</si>
  <si>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</si>
  <si>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</si>
  <si>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</si>
  <si>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</si>
  <si>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</si>
  <si>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</si>
  <si>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</si>
  <si>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</si>
  <si>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</si>
  <si>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</si>
  <si>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</si>
  <si>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</si>
  <si>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</si>
  <si>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</si>
  <si>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</si>
  <si>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</si>
  <si>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</si>
  <si>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</si>
  <si>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</si>
  <si>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</si>
  <si>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</si>
  <si>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</si>
  <si>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</si>
  <si>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</si>
  <si>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</si>
  <si>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</si>
  <si>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</si>
  <si>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</si>
  <si>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</si>
  <si>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</si>
  <si>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</si>
  <si>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</si>
  <si>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</si>
  <si>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</si>
  <si>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</si>
  <si>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</si>
  <si>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</si>
  <si>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</si>
  <si>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</si>
  <si>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</si>
  <si>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</si>
  <si>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</si>
  <si>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</si>
  <si>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</si>
  <si>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</si>
  <si>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</si>
  <si>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</si>
  <si>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</si>
  <si>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</si>
  <si>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</si>
  <si>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</si>
  <si>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</si>
  <si>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</si>
  <si>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</si>
  <si>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</si>
  <si>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</si>
  <si>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</si>
  <si>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</si>
  <si>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</si>
  <si>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</si>
  <si>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</si>
  <si>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</si>
  <si>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</si>
  <si>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</si>
  <si>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</si>
  <si>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</si>
  <si>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</si>
  <si>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</si>
  <si>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</si>
  <si>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</si>
  <si>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</si>
  <si>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</si>
  <si>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</si>
  <si>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</si>
  <si>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</si>
  <si>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</si>
  <si>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</si>
  <si>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</si>
  <si>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</si>
  <si>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</si>
  <si>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</si>
  <si>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</si>
  <si>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</si>
  <si>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</si>
  <si>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</si>
  <si>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</si>
  <si>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</si>
  <si>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</si>
  <si>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</si>
  <si>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</si>
  <si>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</si>
  <si>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</si>
  <si>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</si>
  <si>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</si>
  <si>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</si>
  <si>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</si>
  <si>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</si>
  <si>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</si>
  <si>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</si>
  <si>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</si>
  <si>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</si>
  <si>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</si>
  <si>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</si>
  <si>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</si>
  <si>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</si>
  <si>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</si>
  <si>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</si>
  <si>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</si>
  <si>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</si>
  <si>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</si>
  <si>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</si>
  <si>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</si>
  <si>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</si>
  <si>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</si>
  <si>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</si>
  <si>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</si>
  <si>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</si>
  <si>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</si>
  <si>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</si>
  <si>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</si>
  <si>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</si>
  <si>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</si>
  <si>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</si>
  <si>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</si>
  <si>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</si>
  <si>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</si>
  <si>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</si>
  <si>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</si>
  <si>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</si>
  <si>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</si>
  <si>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</si>
  <si>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</si>
  <si>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</si>
  <si>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</si>
  <si>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</si>
  <si>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</si>
  <si>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</si>
  <si>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</si>
  <si>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</si>
  <si>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</si>
  <si>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</si>
  <si>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</si>
  <si>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</si>
  <si>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</si>
  <si>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</si>
  <si>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</si>
  <si>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</si>
  <si>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</si>
  <si>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</si>
  <si>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</si>
  <si>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</si>
  <si>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</si>
  <si>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</si>
  <si>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</si>
  <si>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</si>
  <si>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</si>
  <si>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</si>
  <si>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</si>
  <si>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</si>
  <si>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</si>
  <si>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</si>
  <si>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</si>
  <si>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</si>
  <si>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</si>
  <si>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</si>
  <si>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</si>
  <si>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</si>
  <si>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</si>
  <si>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</si>
  <si>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</si>
  <si>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</si>
  <si>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</si>
  <si>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</si>
  <si>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</si>
  <si>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</si>
  <si>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</si>
  <si>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</si>
  <si>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</si>
  <si>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</si>
  <si>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</si>
  <si>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</si>
  <si>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</si>
  <si>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</si>
  <si>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</si>
  <si>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</si>
  <si>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</si>
  <si>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</si>
  <si>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</si>
  <si>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</si>
  <si>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</si>
  <si>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</si>
  <si>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</si>
  <si>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</si>
  <si>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</si>
  <si>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</si>
  <si>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</si>
  <si>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</si>
  <si>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</si>
  <si>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</si>
  <si>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</si>
  <si>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</si>
  <si>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</si>
  <si>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</si>
  <si>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</si>
  <si>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</si>
  <si>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</si>
  <si>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</si>
  <si>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</si>
  <si>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</si>
  <si>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</si>
  <si>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</si>
  <si>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</si>
  <si>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</si>
  <si>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</si>
  <si>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</si>
  <si>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</si>
  <si>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</si>
  <si>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</si>
  <si>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</si>
  <si>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</si>
  <si>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</si>
  <si>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</si>
  <si>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</si>
  <si>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</si>
  <si>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</si>
  <si>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</si>
  <si>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</si>
  <si>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</si>
  <si>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</si>
  <si>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</si>
  <si>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</si>
  <si>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</si>
  <si>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</si>
  <si>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</si>
  <si>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</si>
  <si>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</si>
  <si>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</si>
  <si>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</si>
  <si>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</si>
  <si>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</si>
  <si>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</si>
  <si>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</si>
  <si>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</si>
  <si>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</si>
  <si>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</si>
  <si>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</si>
  <si>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</si>
  <si>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</si>
  <si>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</si>
  <si>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</si>
  <si>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</si>
  <si>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</si>
  <si>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</si>
  <si>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</si>
  <si>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</si>
  <si>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</si>
  <si>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</si>
  <si>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</si>
  <si>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</si>
  <si>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</si>
  <si>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</si>
  <si>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</si>
  <si>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</si>
  <si>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</si>
  <si>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</si>
  <si>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</si>
  <si>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</si>
  <si>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</si>
  <si>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</si>
  <si>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</si>
  <si>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</si>
  <si>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</si>
  <si>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</si>
  <si>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</si>
  <si>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</si>
  <si>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</si>
  <si>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</si>
  <si>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</si>
  <si>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</si>
  <si>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</si>
  <si>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</si>
  <si>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</si>
  <si>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</si>
  <si>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</si>
  <si>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</si>
  <si>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</si>
  <si>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</si>
  <si>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</si>
  <si>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</si>
  <si>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</si>
  <si>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</si>
  <si>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</si>
  <si>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</si>
  <si>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</si>
  <si>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</si>
  <si>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</si>
  <si>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</si>
  <si>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</si>
  <si>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</si>
  <si>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</si>
  <si>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</si>
  <si>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</si>
  <si>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</si>
  <si>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</si>
  <si>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</si>
  <si>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</si>
  <si>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</si>
  <si>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</si>
  <si>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</si>
  <si>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</si>
  <si>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</si>
  <si>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</si>
  <si>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</si>
  <si>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</si>
  <si>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</si>
  <si>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</si>
  <si>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</si>
  <si>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</si>
  <si>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</si>
  <si>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</si>
  <si>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</si>
  <si>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</si>
  <si>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</si>
  <si>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</si>
  <si>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</si>
  <si>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</si>
  <si>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</si>
  <si>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</si>
  <si>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</si>
  <si>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</si>
  <si>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</si>
  <si>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</si>
  <si>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</si>
  <si>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</si>
  <si>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</si>
  <si>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</si>
  <si>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</si>
  <si>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</si>
  <si>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</si>
  <si>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</si>
  <si>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</si>
  <si>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</si>
  <si>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</si>
  <si>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</si>
  <si>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</si>
  <si>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</si>
  <si>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</si>
  <si>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</si>
  <si>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</si>
  <si>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</si>
  <si>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</si>
  <si>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</si>
  <si>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</si>
  <si>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</si>
  <si>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</si>
  <si>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</si>
  <si>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</si>
  <si>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</si>
  <si>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</si>
  <si>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</si>
  <si>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</si>
  <si>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</si>
  <si>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</si>
  <si>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</si>
  <si>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</si>
  <si>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</si>
  <si>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</si>
  <si>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</si>
  <si>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</si>
  <si>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</si>
  <si>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</si>
  <si>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</si>
  <si>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</si>
  <si>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</si>
  <si>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</si>
  <si>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</si>
  <si>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</si>
  <si>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</si>
  <si>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</si>
  <si>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</si>
  <si>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</si>
  <si>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</si>
  <si>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</si>
  <si>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</si>
  <si>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</si>
  <si>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</si>
  <si>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</si>
  <si>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</si>
  <si>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</si>
  <si>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</si>
  <si>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</si>
  <si>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</si>
  <si>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</si>
  <si>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</si>
  <si>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</si>
  <si>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</si>
  <si>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</si>
  <si>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</si>
  <si>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</si>
  <si>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</si>
  <si>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</si>
  <si>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</si>
  <si>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</si>
  <si>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</si>
  <si>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</si>
  <si>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</si>
  <si>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</si>
  <si>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</si>
  <si>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</si>
  <si>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</si>
  <si>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</si>
  <si>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</si>
  <si>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</si>
  <si>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</si>
  <si>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</si>
  <si>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</si>
  <si>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</si>
  <si>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</si>
  <si>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</si>
  <si>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</si>
  <si>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</si>
  <si>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</si>
  <si>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</si>
  <si>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</si>
  <si>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</si>
  <si>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</si>
  <si>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</si>
  <si>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</si>
  <si>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</si>
  <si>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</si>
  <si>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</si>
  <si>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</si>
  <si>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</si>
  <si>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</si>
  <si>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</si>
  <si>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</si>
  <si>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</si>
  <si>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</si>
  <si>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</si>
  <si>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</si>
  <si>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</si>
  <si>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</si>
  <si>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</si>
  <si>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</si>
  <si>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</si>
  <si>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</si>
  <si>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</si>
  <si>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</si>
  <si>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</si>
  <si>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</si>
  <si>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</si>
  <si>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</si>
  <si>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</si>
  <si>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</si>
  <si>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</si>
  <si>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</si>
  <si>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</si>
  <si>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</si>
  <si>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</si>
  <si>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</si>
  <si>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</si>
  <si>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</si>
  <si>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</si>
  <si>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</si>
  <si>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</si>
  <si>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</si>
  <si>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</si>
  <si>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</si>
  <si>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</si>
  <si>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</si>
  <si>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</si>
  <si>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</si>
  <si>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</si>
  <si>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</si>
  <si>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</si>
  <si>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</si>
  <si>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</si>
  <si>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</si>
  <si>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</si>
  <si>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</si>
  <si>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</si>
  <si>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</si>
  <si>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</si>
  <si>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</si>
  <si>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</si>
  <si>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</si>
  <si>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</si>
  <si>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</si>
  <si>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</si>
  <si>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</si>
  <si>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</si>
  <si>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</si>
  <si>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</si>
  <si>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</si>
  <si>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</si>
  <si>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</si>
  <si>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</si>
  <si>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</si>
  <si>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</si>
  <si>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</si>
  <si>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</si>
  <si>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</si>
  <si>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</si>
  <si>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</si>
  <si>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</si>
  <si>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</si>
  <si>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</si>
  <si>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</si>
  <si>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</si>
  <si>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</si>
  <si>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</si>
  <si>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</si>
  <si>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</si>
  <si>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</si>
  <si>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</si>
  <si>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</si>
  <si>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</si>
  <si>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</si>
  <si>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</si>
  <si>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</si>
  <si>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</si>
  <si>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</si>
  <si>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</si>
  <si>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</si>
  <si>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</si>
  <si>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</si>
  <si>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</si>
  <si>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</si>
  <si>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</si>
  <si>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</si>
  <si>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</si>
  <si>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</si>
  <si>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</si>
  <si>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</si>
  <si>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</si>
  <si>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</si>
  <si>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</si>
  <si>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</si>
  <si>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</si>
  <si>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</si>
  <si>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</si>
  <si>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</si>
  <si>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</si>
  <si>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</si>
  <si>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</si>
  <si>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</si>
  <si>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</si>
  <si>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</si>
  <si>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</si>
  <si>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</si>
  <si>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</si>
  <si>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</si>
  <si>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</si>
  <si>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</si>
  <si>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</si>
  <si>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</si>
  <si>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</si>
  <si>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</si>
  <si>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</si>
  <si>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</si>
  <si>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</si>
  <si>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</si>
  <si>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</si>
  <si>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</si>
  <si>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</si>
  <si>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</si>
  <si>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</si>
  <si>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</si>
  <si>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</si>
  <si>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</si>
  <si>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</si>
  <si>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</si>
  <si>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</si>
  <si>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</si>
  <si>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</si>
  <si>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</si>
  <si>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</si>
  <si>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</si>
  <si>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</si>
  <si>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</si>
  <si>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</si>
  <si>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</si>
  <si>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</si>
  <si>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</si>
  <si>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</si>
  <si>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</si>
  <si>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</si>
  <si>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</si>
  <si>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</si>
  <si>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</si>
  <si>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</si>
  <si>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</si>
  <si>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</si>
  <si>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</si>
  <si>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</si>
  <si>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</si>
  <si>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</si>
  <si>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</si>
  <si>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</si>
  <si>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</si>
  <si>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</si>
  <si>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</si>
  <si>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</si>
  <si>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</si>
  <si>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</si>
  <si>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</si>
  <si>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</si>
  <si>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</si>
  <si>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</si>
  <si>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</si>
  <si>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</si>
  <si>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</si>
  <si>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</si>
  <si>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</si>
  <si>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</si>
  <si>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</si>
  <si>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</si>
  <si>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</si>
  <si>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</si>
  <si>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</si>
  <si>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</si>
  <si>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</si>
  <si>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</si>
  <si>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</si>
  <si>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</si>
  <si>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</si>
  <si>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</si>
  <si>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</si>
  <si>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</si>
  <si>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</si>
  <si>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</si>
  <si>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</si>
  <si>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</si>
  <si>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</si>
  <si>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</si>
  <si>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</si>
  <si>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</si>
  <si>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</si>
  <si>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</si>
  <si>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</si>
  <si>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</si>
  <si>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</si>
  <si>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</si>
  <si>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</si>
  <si>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</si>
  <si>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</si>
  <si>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</si>
  <si>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</si>
  <si>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</si>
  <si>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</si>
  <si>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</si>
  <si>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</si>
  <si>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</si>
  <si>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</si>
  <si>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</si>
  <si>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</si>
  <si>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</si>
  <si>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</si>
  <si>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</si>
  <si>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</si>
  <si>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</si>
  <si>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</si>
  <si>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</si>
  <si>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</si>
  <si>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</si>
  <si>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</si>
  <si>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</si>
  <si>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</si>
  <si>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</si>
  <si>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</si>
  <si>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</si>
  <si>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</si>
  <si>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</si>
  <si>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</si>
  <si>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</si>
  <si>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</si>
  <si>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</si>
  <si>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</si>
  <si>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</si>
  <si>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</si>
  <si>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</si>
  <si>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</si>
  <si>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</si>
  <si>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</si>
  <si>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</si>
  <si>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</si>
  <si>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</si>
  <si>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</si>
  <si>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</si>
  <si>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</si>
  <si>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</si>
  <si>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</si>
  <si>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</si>
  <si>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</si>
  <si>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</si>
  <si>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</si>
  <si>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</si>
  <si>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</si>
  <si>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</si>
  <si>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</si>
  <si>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</si>
  <si>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</si>
  <si>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</si>
  <si>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</si>
  <si>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</si>
  <si>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</si>
  <si>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</si>
  <si>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</si>
  <si>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</si>
  <si>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</si>
  <si>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</si>
  <si>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</si>
  <si>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</si>
  <si>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</si>
  <si>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</si>
  <si>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</si>
  <si>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</si>
  <si>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</si>
  <si>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</si>
  <si>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</si>
  <si>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</si>
  <si>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</si>
  <si>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</si>
  <si>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</si>
  <si>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</si>
  <si>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</si>
  <si>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</si>
  <si>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</si>
  <si>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</si>
  <si>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</si>
  <si>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</si>
  <si>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</si>
  <si>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</si>
  <si>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</si>
  <si>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</si>
  <si>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</si>
  <si>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</si>
  <si>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</si>
  <si>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</si>
  <si>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</si>
  <si>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</si>
  <si>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</si>
  <si>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</si>
  <si>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</si>
  <si>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</si>
  <si>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</si>
  <si>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</si>
  <si>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</si>
  <si>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</si>
  <si>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</si>
  <si>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</si>
  <si>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</si>
  <si>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</si>
  <si>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</si>
  <si>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</si>
  <si>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</si>
  <si>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</si>
  <si>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</si>
  <si>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</si>
  <si>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</si>
  <si>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</si>
  <si>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</si>
  <si>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</si>
  <si>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</si>
  <si>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</si>
  <si>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</si>
  <si>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</si>
  <si>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</si>
  <si>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</si>
  <si>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</si>
  <si>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</si>
  <si>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</si>
  <si>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</si>
  <si>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</si>
  <si>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</si>
  <si>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</si>
  <si>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</si>
  <si>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</si>
  <si>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</si>
  <si>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</si>
  <si>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</si>
  <si>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</si>
  <si>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</si>
  <si>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</si>
  <si>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</si>
  <si>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</si>
  <si>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</si>
  <si>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</si>
  <si>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</si>
  <si>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</si>
  <si>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</si>
  <si>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</si>
  <si>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</si>
  <si>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</si>
  <si>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</si>
  <si>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</si>
  <si>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</si>
  <si>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</si>
  <si>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</si>
  <si>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</si>
  <si>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</si>
  <si>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</si>
  <si>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</si>
  <si>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</si>
  <si>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</si>
  <si>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</si>
  <si>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</si>
  <si>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</si>
  <si>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</si>
  <si>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</si>
  <si>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</si>
  <si>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</si>
  <si>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</si>
  <si>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</si>
  <si>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</si>
  <si>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</si>
  <si>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</si>
  <si>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</si>
  <si>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</si>
  <si>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</si>
  <si>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</si>
  <si>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</si>
  <si>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</si>
  <si>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</si>
  <si>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</si>
  <si>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</si>
  <si>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</si>
  <si>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</si>
  <si>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</si>
  <si>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</si>
  <si>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</si>
  <si>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</si>
  <si>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</si>
  <si>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</si>
  <si>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</si>
  <si>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</si>
  <si>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</si>
  <si>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</si>
  <si>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</si>
  <si>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</si>
  <si>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</si>
  <si>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</si>
  <si>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</si>
  <si>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</si>
  <si>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</si>
  <si>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</si>
  <si>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</si>
  <si>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</si>
  <si>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</si>
  <si>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</si>
  <si>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</si>
  <si>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</si>
  <si>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</si>
  <si>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</si>
  <si>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</si>
  <si>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</si>
  <si>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</si>
  <si>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</si>
  <si>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</si>
  <si>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</si>
  <si>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</si>
  <si>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</si>
  <si>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</si>
  <si>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</si>
  <si>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</si>
  <si>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</si>
  <si>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</si>
  <si>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</si>
  <si>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</si>
  <si>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</si>
  <si>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</si>
  <si>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</si>
  <si>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</si>
  <si>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</si>
  <si>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</si>
  <si>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</si>
  <si>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</si>
  <si>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</si>
  <si>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</si>
  <si>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</si>
  <si>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</si>
  <si>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</si>
  <si>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</si>
  <si>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</si>
  <si>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</si>
  <si>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</si>
  <si>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</si>
  <si>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</si>
  <si>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</si>
  <si>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</si>
  <si>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</si>
  <si>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</si>
  <si>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</si>
  <si>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</si>
  <si>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</si>
  <si>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</si>
  <si>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</si>
  <si>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</si>
  <si>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</si>
  <si>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</si>
  <si>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</si>
  <si>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</si>
  <si>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</si>
  <si>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</si>
  <si>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</si>
  <si>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</si>
  <si>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</si>
  <si>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</si>
  <si>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</si>
  <si>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</si>
  <si>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</si>
  <si>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</si>
  <si>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</si>
  <si>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</si>
  <si>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</si>
  <si>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</si>
  <si>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</si>
  <si>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</si>
  <si>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</si>
  <si>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</si>
  <si>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</si>
  <si>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</si>
  <si>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</si>
  <si>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</si>
  <si>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</si>
  <si>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</si>
  <si>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</si>
  <si>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</si>
  <si>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</si>
  <si>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</si>
  <si>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</si>
  <si>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</si>
  <si>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</si>
  <si>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</si>
  <si>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</si>
  <si>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</si>
  <si>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</si>
  <si>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</si>
  <si>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</si>
  <si>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</si>
  <si>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</si>
  <si>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</si>
  <si>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</si>
  <si>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</si>
  <si>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</si>
  <si>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</si>
  <si>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</si>
  <si>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</si>
  <si>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</si>
  <si>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</si>
  <si>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</si>
  <si>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</si>
  <si>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</si>
  <si>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</si>
  <si>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</si>
  <si>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</si>
  <si>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</si>
  <si>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</si>
  <si>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</si>
  <si>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</si>
  <si>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</si>
  <si>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</si>
  <si>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</si>
  <si>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</si>
  <si>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</si>
  <si>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</si>
  <si>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</si>
  <si>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</si>
  <si>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</si>
  <si>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</si>
  <si>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</si>
  <si>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</si>
  <si>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</si>
  <si>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</si>
  <si>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</si>
  <si>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</si>
  <si>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</si>
  <si>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</si>
  <si>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</si>
  <si>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</si>
  <si>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</si>
  <si>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</si>
  <si>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</si>
  <si>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</si>
  <si>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</si>
  <si>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</si>
  <si>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</si>
  <si>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</si>
  <si>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</si>
  <si>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</si>
  <si>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</si>
  <si>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</si>
  <si>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</si>
  <si>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</si>
  <si>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</si>
  <si>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</si>
  <si>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</si>
  <si>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</si>
  <si>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</si>
  <si>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</si>
  <si>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</si>
  <si>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</si>
  <si>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</si>
  <si>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</si>
  <si>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</si>
  <si>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</si>
  <si>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</si>
  <si>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</si>
  <si>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</si>
  <si>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</si>
  <si>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</si>
  <si>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</si>
  <si>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</si>
  <si>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</si>
  <si>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</si>
  <si>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</si>
  <si>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</si>
  <si>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</si>
  <si>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</si>
  <si>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</si>
  <si>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</si>
  <si>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</si>
  <si>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</si>
  <si>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</si>
  <si>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</si>
  <si>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</si>
  <si>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</si>
  <si>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</si>
  <si>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</si>
  <si>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</si>
  <si>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</si>
  <si>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</si>
  <si>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</si>
  <si>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</si>
  <si>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</si>
  <si>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</si>
  <si>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</si>
  <si>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</si>
  <si>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</si>
  <si>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</si>
  <si>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</si>
  <si>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</si>
  <si>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</si>
  <si>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</si>
  <si>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</si>
  <si>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</si>
  <si>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</si>
  <si>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</si>
  <si>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</si>
  <si>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</si>
  <si>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</si>
  <si>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</si>
  <si>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</si>
  <si>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</si>
  <si>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</si>
  <si>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</si>
  <si>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</si>
  <si>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</si>
  <si>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</si>
  <si>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</si>
  <si>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</si>
  <si>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</si>
  <si>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</si>
  <si>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</si>
  <si>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</si>
  <si>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</si>
  <si>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</si>
  <si>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</si>
  <si>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</si>
  <si>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</si>
  <si>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</si>
  <si>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</si>
  <si>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</si>
  <si>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</si>
  <si>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</si>
  <si>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</si>
  <si>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</si>
  <si>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</si>
  <si>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</si>
  <si>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</si>
  <si>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</si>
  <si>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</si>
  <si>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</si>
  <si>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</si>
  <si>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</si>
  <si>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</si>
  <si>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</si>
  <si>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</si>
  <si>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</si>
  <si>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</si>
  <si>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</si>
  <si>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</si>
  <si>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</si>
  <si>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</si>
  <si>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</si>
  <si>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</si>
  <si>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</si>
  <si>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</si>
  <si>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</si>
  <si>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</si>
  <si>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</si>
  <si>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</si>
  <si>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</si>
  <si>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</si>
  <si>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</si>
  <si>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</si>
  <si>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</si>
  <si>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</si>
  <si>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</si>
  <si>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</si>
  <si>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</si>
  <si>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</si>
  <si>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</si>
  <si>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</si>
  <si>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</si>
  <si>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</si>
  <si>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</si>
  <si>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</si>
  <si>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</si>
  <si>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</si>
  <si>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</si>
  <si>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</si>
  <si>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</si>
  <si>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</si>
  <si>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</si>
  <si>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</si>
  <si>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</si>
  <si>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</si>
  <si>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</si>
  <si>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</si>
  <si>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</si>
  <si>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</si>
  <si>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</si>
  <si>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</si>
  <si>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</si>
  <si>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</si>
  <si>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</si>
  <si>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</si>
  <si>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</si>
  <si>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</si>
  <si>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</si>
  <si>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</si>
  <si>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</si>
  <si>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</si>
  <si>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</si>
  <si>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</si>
  <si>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</si>
  <si>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</si>
  <si>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</si>
  <si>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</si>
  <si>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</si>
  <si>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</si>
  <si>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</si>
  <si>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</si>
  <si>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</si>
  <si>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</si>
  <si>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</si>
  <si>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</si>
  <si>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</si>
  <si>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</si>
  <si>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</si>
  <si>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</si>
  <si>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</si>
  <si>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</si>
  <si>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</si>
  <si>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</si>
  <si>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</si>
  <si>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</si>
  <si>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</si>
  <si>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</si>
  <si>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</si>
  <si>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</si>
  <si>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</si>
  <si>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</si>
  <si>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</si>
  <si>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</si>
  <si>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</si>
  <si>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</si>
  <si>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</si>
  <si>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</si>
  <si>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</si>
  <si>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</si>
  <si>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</si>
  <si>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</si>
  <si>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</si>
  <si>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</si>
  <si>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</si>
  <si>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</si>
  <si>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</si>
  <si>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</si>
  <si>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</si>
  <si>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</si>
  <si>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</si>
  <si>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</si>
  <si>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</si>
  <si>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</si>
  <si>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</si>
  <si>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</si>
  <si>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</si>
  <si>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</si>
  <si>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</si>
  <si>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</si>
  <si>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</si>
  <si>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</si>
  <si>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</si>
  <si>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</si>
  <si>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</si>
  <si>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</si>
  <si>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</si>
  <si>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</si>
  <si>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</si>
  <si>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</si>
  <si>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</si>
  <si>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</si>
  <si>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</si>
  <si>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</si>
  <si>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</si>
  <si>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</si>
  <si>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</si>
  <si>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</si>
  <si>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</si>
  <si>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</si>
  <si>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</si>
  <si>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</si>
  <si>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</si>
  <si>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</si>
  <si>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</si>
  <si>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</si>
  <si>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</si>
  <si>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</si>
  <si>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</si>
  <si>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</si>
  <si>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</si>
  <si>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</si>
  <si>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</si>
  <si>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</si>
  <si>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</si>
  <si>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</si>
  <si>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</si>
  <si>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</si>
  <si>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</si>
  <si>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</si>
  <si>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</si>
  <si>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</si>
  <si>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</si>
  <si>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</si>
  <si>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</si>
  <si>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</si>
  <si>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</si>
  <si>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</si>
  <si>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</si>
  <si>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</si>
  <si>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</si>
  <si>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</si>
  <si>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</si>
  <si>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</si>
  <si>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</si>
  <si>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</si>
  <si>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</si>
  <si>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</si>
  <si>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</si>
  <si>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</si>
  <si>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</si>
  <si>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</si>
  <si>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</si>
  <si>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</si>
  <si>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</si>
  <si>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</si>
  <si>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</si>
  <si>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</si>
  <si>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</si>
  <si>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</si>
  <si>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</si>
  <si>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</si>
  <si>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</si>
  <si>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</si>
  <si>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</si>
  <si>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</si>
  <si>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</si>
  <si>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</si>
  <si>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</si>
  <si>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</si>
  <si>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</si>
  <si>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</si>
  <si>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</si>
  <si>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</si>
  <si>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</si>
  <si>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</si>
  <si>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</si>
  <si>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</si>
  <si>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</si>
  <si>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</si>
  <si>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</si>
  <si>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</si>
  <si>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</si>
  <si>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</si>
  <si>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</si>
  <si>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</si>
  <si>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</si>
  <si>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</si>
  <si>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</si>
  <si>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</si>
  <si>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</si>
  <si>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</si>
  <si>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</si>
  <si>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</si>
  <si>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</si>
  <si>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</si>
  <si>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</si>
  <si>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</si>
  <si>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</si>
  <si>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</si>
  <si>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</si>
  <si>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</si>
  <si>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</si>
  <si>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</si>
  <si>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</si>
  <si>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</si>
  <si>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</si>
  <si>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</si>
  <si>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</si>
  <si>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</si>
  <si>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</si>
  <si>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</si>
  <si>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</si>
  <si>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</si>
  <si>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</si>
  <si>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</si>
  <si>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</si>
  <si>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</si>
  <si>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</si>
  <si>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</si>
  <si>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</si>
  <si>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</si>
  <si>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</si>
  <si>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</si>
  <si>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</si>
  <si>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</si>
  <si>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</si>
  <si>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</si>
  <si>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</si>
  <si>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</si>
  <si>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</si>
  <si>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</si>
  <si>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</si>
  <si>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</si>
  <si>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</si>
  <si>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</si>
  <si>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</si>
  <si>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</si>
  <si>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</si>
  <si>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</si>
  <si>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</si>
  <si>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</si>
  <si>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</si>
  <si>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</si>
  <si>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</si>
  <si>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</si>
  <si>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</si>
  <si>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</si>
  <si>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</si>
  <si>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</si>
  <si>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</si>
  <si>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</si>
  <si>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</si>
  <si>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</si>
  <si>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</si>
  <si>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</si>
  <si>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</si>
  <si>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</si>
  <si>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</si>
  <si>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</si>
  <si>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</si>
  <si>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</si>
  <si>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</si>
  <si>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</si>
  <si>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</si>
  <si>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</si>
  <si>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</si>
  <si>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</si>
  <si>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</si>
  <si>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</si>
  <si>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</si>
  <si>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</si>
  <si>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</si>
  <si>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</si>
  <si>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</si>
  <si>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</si>
  <si>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</si>
  <si>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</si>
  <si>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</si>
  <si>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</si>
  <si>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</si>
  <si>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</si>
  <si>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</si>
  <si>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</si>
  <si>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</si>
  <si>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</si>
  <si>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</si>
  <si>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</si>
  <si>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</si>
  <si>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</si>
  <si>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</si>
  <si>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</si>
  <si>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</si>
  <si>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</si>
  <si>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</si>
  <si>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</si>
  <si>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</si>
  <si>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</si>
  <si>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</si>
  <si>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</si>
  <si>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</si>
  <si>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</si>
  <si>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</si>
  <si>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</si>
  <si>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</si>
  <si>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</si>
  <si>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</si>
  <si>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</si>
  <si>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</si>
  <si>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</si>
  <si>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</si>
  <si>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</si>
  <si>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</si>
  <si>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</si>
  <si>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</si>
  <si>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</si>
  <si>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</si>
  <si>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</si>
  <si>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</si>
  <si>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</si>
  <si>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</si>
  <si>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</si>
  <si>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</si>
  <si>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</si>
  <si>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</si>
  <si>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</si>
  <si>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</si>
  <si>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</si>
  <si>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</si>
  <si>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</si>
  <si>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</si>
  <si>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</si>
  <si>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</si>
  <si>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</si>
  <si>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</si>
  <si>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</si>
  <si>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</si>
  <si>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</si>
  <si>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</si>
  <si>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</si>
  <si>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</si>
  <si>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</si>
  <si>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</si>
  <si>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</si>
  <si>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</si>
  <si>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</si>
  <si>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</si>
  <si>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</si>
  <si>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</si>
  <si>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</si>
  <si>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</si>
  <si>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</si>
  <si>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</si>
  <si>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</si>
  <si>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</si>
  <si>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</si>
  <si>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</si>
  <si>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</si>
  <si>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</si>
  <si>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</si>
  <si>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</si>
  <si>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</si>
  <si>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</si>
  <si>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</si>
  <si>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</si>
  <si>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</si>
  <si>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</si>
  <si>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</si>
  <si>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</si>
  <si>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</si>
  <si>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</si>
  <si>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</si>
  <si>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</si>
  <si>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</si>
  <si>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</si>
  <si>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</si>
  <si>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</si>
  <si>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</si>
  <si>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</si>
  <si>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</si>
  <si>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</si>
  <si>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</si>
  <si>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</si>
  <si>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</si>
  <si>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</si>
  <si>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</si>
  <si>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</si>
  <si>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</si>
  <si>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</si>
  <si>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</si>
  <si>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</si>
  <si>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</si>
  <si>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</si>
  <si>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</si>
  <si>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</si>
  <si>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</si>
  <si>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</si>
  <si>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</si>
  <si>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</si>
  <si>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</si>
  <si>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</si>
  <si>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</si>
  <si>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</si>
  <si>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</si>
  <si>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</si>
  <si>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</si>
  <si>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</si>
  <si>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</si>
  <si>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</si>
  <si>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</si>
  <si>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</si>
  <si>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</si>
  <si>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</si>
  <si>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</si>
  <si>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</si>
  <si>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</si>
  <si>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</si>
  <si>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</si>
  <si>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</si>
  <si>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</si>
  <si>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</si>
  <si>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</si>
  <si>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</si>
  <si>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</si>
  <si>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</si>
  <si>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</si>
  <si>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</si>
  <si>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</si>
  <si>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</si>
  <si>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</si>
  <si>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</si>
  <si>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</si>
  <si>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</si>
  <si>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</si>
  <si>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</si>
  <si>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</si>
  <si>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</si>
  <si>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</si>
  <si>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</si>
  <si>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</si>
  <si>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</si>
  <si>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</si>
  <si>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</si>
  <si>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</si>
  <si>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</si>
  <si>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</si>
  <si>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</si>
  <si>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</si>
  <si>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</si>
  <si>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</si>
  <si>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</si>
  <si>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</si>
  <si>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</si>
  <si>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</si>
  <si>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</si>
  <si>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</si>
  <si>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</si>
  <si>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</si>
  <si>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</si>
  <si>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</si>
  <si>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</si>
  <si>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</si>
  <si>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</si>
  <si>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</si>
  <si>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</si>
  <si>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</si>
  <si>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</si>
  <si>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</si>
  <si>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</si>
  <si>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</si>
  <si>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</si>
  <si>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</si>
  <si>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</si>
  <si>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</si>
  <si>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</si>
  <si>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</si>
  <si>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</si>
  <si>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</si>
  <si>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</si>
  <si>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</si>
  <si>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</si>
  <si>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</si>
  <si>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</si>
  <si>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</si>
  <si>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</si>
  <si>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</si>
  <si>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</si>
  <si>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</si>
  <si>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</si>
  <si>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</si>
  <si>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</si>
  <si>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</si>
  <si>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</si>
  <si>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</si>
  <si>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</si>
  <si>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</si>
  <si>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</si>
  <si>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</si>
  <si>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</si>
  <si>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</si>
  <si>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</si>
  <si>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</si>
  <si>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</si>
  <si>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</si>
  <si>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</si>
  <si>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</si>
  <si>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</si>
  <si>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</si>
  <si>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</si>
  <si>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</si>
  <si>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</si>
  <si>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</si>
  <si>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</si>
  <si>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</si>
  <si>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</si>
  <si>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</si>
  <si>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</si>
  <si>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</si>
  <si>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</si>
  <si>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</si>
  <si>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</si>
  <si>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</si>
  <si>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</si>
  <si>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</si>
  <si>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</si>
  <si>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</si>
  <si>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</si>
  <si>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</si>
  <si>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</si>
  <si>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</si>
  <si>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</si>
  <si>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</si>
  <si>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</si>
  <si>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</si>
  <si>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</si>
  <si>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</si>
  <si>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</si>
  <si>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</si>
  <si>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</si>
  <si>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</si>
  <si>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</si>
  <si>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</si>
  <si>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</si>
  <si>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</si>
  <si>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</si>
  <si>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</si>
  <si>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</si>
  <si>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</si>
  <si>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</si>
  <si>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</si>
  <si>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</si>
  <si>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</si>
  <si>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</si>
  <si>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</si>
  <si>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</si>
  <si>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</si>
  <si>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</si>
  <si>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</si>
  <si>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</si>
  <si>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</si>
  <si>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</si>
  <si>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</si>
  <si>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</si>
  <si>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</si>
  <si>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</si>
  <si>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</si>
  <si>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</si>
  <si>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</si>
  <si>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</si>
  <si>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</si>
  <si>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</si>
  <si>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</si>
  <si>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</si>
  <si>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</si>
  <si>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</si>
  <si>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</si>
  <si>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</si>
  <si>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</si>
  <si>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</si>
  <si>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</si>
  <si>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</si>
  <si>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</si>
  <si>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</si>
  <si>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</si>
  <si>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</si>
  <si>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</si>
  <si>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</si>
  <si>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</si>
  <si>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</si>
  <si>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</si>
  <si>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</si>
  <si>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</si>
  <si>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</si>
  <si>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</si>
  <si>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</si>
  <si>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</si>
  <si>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</si>
  <si>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</si>
  <si>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</si>
  <si>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</si>
  <si>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</si>
  <si>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</si>
  <si>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</si>
  <si>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</si>
  <si>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</si>
  <si>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</si>
  <si>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</si>
  <si>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</si>
  <si>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</si>
  <si>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</si>
  <si>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</si>
  <si>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</si>
  <si>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</si>
  <si>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</si>
  <si>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</si>
  <si>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</si>
  <si>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</si>
  <si>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</si>
  <si>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</si>
  <si>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</si>
  <si>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</si>
  <si>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</si>
  <si>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</si>
  <si>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</si>
  <si>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</si>
  <si>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</si>
  <si>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</si>
  <si>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</si>
  <si>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</si>
  <si>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</si>
  <si>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</si>
  <si>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</si>
  <si>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</si>
  <si>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</si>
  <si>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</si>
  <si>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</si>
  <si>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</si>
  <si>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</si>
  <si>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</si>
  <si>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</si>
  <si>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</si>
  <si>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</si>
  <si>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</si>
  <si>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</si>
  <si>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</si>
  <si>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</si>
  <si>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</si>
  <si>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</si>
  <si>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</si>
  <si>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</si>
  <si>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</si>
  <si>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</si>
  <si>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</si>
  <si>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</si>
  <si>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</si>
  <si>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</si>
  <si>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</si>
  <si>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</si>
  <si>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</si>
  <si>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</si>
  <si>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</si>
  <si>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</si>
  <si>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</si>
  <si>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</si>
  <si>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</si>
  <si>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</si>
  <si>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</si>
  <si>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</si>
  <si>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</si>
  <si>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</si>
  <si>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</si>
  <si>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</si>
  <si>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</si>
  <si>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</si>
  <si>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</si>
  <si>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</si>
  <si>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</si>
  <si>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</si>
  <si>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</si>
  <si>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</si>
  <si>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</si>
  <si>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</si>
  <si>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</si>
  <si>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</si>
  <si>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</si>
  <si>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</si>
  <si>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</si>
  <si>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</si>
  <si>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</si>
  <si>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</si>
  <si>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</si>
  <si>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</si>
  <si>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</si>
  <si>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</si>
  <si>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</si>
  <si>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</si>
  <si>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</si>
  <si>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</si>
  <si>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</si>
  <si>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</si>
  <si>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</si>
  <si>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</si>
  <si>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</si>
  <si>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</si>
  <si>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</si>
  <si>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</si>
  <si>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</si>
  <si>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</si>
  <si>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</si>
  <si>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</si>
  <si>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</si>
  <si>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</si>
  <si>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</si>
  <si>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</si>
  <si>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</si>
  <si>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</si>
  <si>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</si>
  <si>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</si>
  <si>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</si>
  <si>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</si>
  <si>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</si>
  <si>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</si>
  <si>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</si>
  <si>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</si>
  <si>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</si>
  <si>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</si>
  <si>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</si>
  <si>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</si>
  <si>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</si>
  <si>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</si>
  <si>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</si>
  <si>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</si>
  <si>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</si>
  <si>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</si>
  <si>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</si>
  <si>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</si>
  <si>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</si>
  <si>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</si>
  <si>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</si>
  <si>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</si>
  <si>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</si>
  <si>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</si>
  <si>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</si>
  <si>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</si>
  <si>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</si>
  <si>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</si>
  <si>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</si>
  <si>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</si>
  <si>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</si>
  <si>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</si>
  <si>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</si>
  <si>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</si>
  <si>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</si>
  <si>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</si>
  <si>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</si>
  <si>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</si>
  <si>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</si>
  <si>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</si>
  <si>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</si>
  <si>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</si>
  <si>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</si>
  <si>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</si>
  <si>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</si>
  <si>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</si>
  <si>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</si>
  <si>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</si>
  <si>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</si>
  <si>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</si>
  <si>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</si>
  <si>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</si>
  <si>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</si>
  <si>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</si>
  <si>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</si>
  <si>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</si>
  <si>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</si>
  <si>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</si>
  <si>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</si>
  <si>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</si>
  <si>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</si>
  <si>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</si>
  <si>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</si>
  <si>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</si>
  <si>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</si>
  <si>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</si>
  <si>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</si>
  <si>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</si>
  <si>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</si>
  <si>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</si>
  <si>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</si>
  <si>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</si>
  <si>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</si>
  <si>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</si>
  <si>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</si>
  <si>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</si>
  <si>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</si>
  <si>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</si>
  <si>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</si>
  <si>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</si>
  <si>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</si>
  <si>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</si>
  <si>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</si>
  <si>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</si>
  <si>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</si>
  <si>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</si>
  <si>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</si>
  <si>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</si>
  <si>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</si>
  <si>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</si>
  <si>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</si>
  <si>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</si>
  <si>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</si>
  <si>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</si>
  <si>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</si>
  <si>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</si>
  <si>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</si>
  <si>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</si>
  <si>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</si>
  <si>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</si>
  <si>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</si>
  <si>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</si>
  <si>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</si>
  <si>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</si>
  <si>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</si>
  <si>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</si>
  <si>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</si>
  <si>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</si>
  <si>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</si>
  <si>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</si>
  <si>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</si>
  <si>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</si>
  <si>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</si>
  <si>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</si>
  <si>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</si>
  <si>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</si>
  <si>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</si>
  <si>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</si>
  <si>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</si>
  <si>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</si>
  <si>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</si>
  <si>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</si>
  <si>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</si>
  <si>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</si>
  <si>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</si>
  <si>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</si>
  <si>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</si>
  <si>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</si>
  <si>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</si>
  <si>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</si>
  <si>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</si>
  <si>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</si>
  <si>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</si>
  <si>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</si>
  <si>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</si>
  <si>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</si>
  <si>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</si>
  <si>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</si>
  <si>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</si>
  <si>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</si>
  <si>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</si>
  <si>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</si>
  <si>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</si>
  <si>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</si>
  <si>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</si>
  <si>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</si>
  <si>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</si>
  <si>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</si>
  <si>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</si>
  <si>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</si>
  <si>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</si>
  <si>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</si>
  <si>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</si>
  <si>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</si>
  <si>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</si>
  <si>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</si>
  <si>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</si>
  <si>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</si>
  <si>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</si>
  <si>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</si>
  <si>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</si>
  <si>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</si>
  <si>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</si>
  <si>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</si>
  <si>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</si>
  <si>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</si>
  <si>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</si>
  <si>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</si>
  <si>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</si>
  <si>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</si>
  <si>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</si>
  <si>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</si>
  <si>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</si>
  <si>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</si>
  <si>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</si>
  <si>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</si>
  <si>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</si>
  <si>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</si>
  <si>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</si>
  <si>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</si>
  <si>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</si>
  <si>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</si>
  <si>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</si>
  <si>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</si>
  <si>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</si>
  <si>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</si>
  <si>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</si>
  <si>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</si>
  <si>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</si>
  <si>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</si>
  <si>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</si>
  <si>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</si>
  <si>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</si>
  <si>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</si>
  <si>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</si>
  <si>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</si>
  <si>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</si>
  <si>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</si>
  <si>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</si>
  <si>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</si>
  <si>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</si>
  <si>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</si>
  <si>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</si>
  <si>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</si>
  <si>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</si>
  <si>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</si>
  <si>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</si>
  <si>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</si>
  <si>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</si>
  <si>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</si>
  <si>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</si>
  <si>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</si>
  <si>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</si>
  <si>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</si>
  <si>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</si>
  <si>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</si>
  <si>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</si>
  <si>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</si>
  <si>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</si>
  <si>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</si>
  <si>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</si>
  <si>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</si>
  <si>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</si>
  <si>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</si>
  <si>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</si>
  <si>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</si>
  <si>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</si>
  <si>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</si>
  <si>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</si>
  <si>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</si>
  <si>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</si>
  <si>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</si>
  <si>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</si>
  <si>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</si>
  <si>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</si>
  <si>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</si>
  <si>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</si>
  <si>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</si>
  <si>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</si>
  <si>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</si>
  <si>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</si>
  <si>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</si>
  <si>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</si>
  <si>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</si>
  <si>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</si>
  <si>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</si>
  <si>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</si>
  <si>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</si>
  <si>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</si>
  <si>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</si>
  <si>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</si>
  <si>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</si>
  <si>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</si>
  <si>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</si>
  <si>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</si>
  <si>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</si>
  <si>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</si>
  <si>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</si>
  <si>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</si>
  <si>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</si>
  <si>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</si>
  <si>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</si>
  <si>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</si>
  <si>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</si>
  <si>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</si>
  <si>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</si>
  <si>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</si>
  <si>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</si>
  <si>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</si>
  <si>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</si>
  <si>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</si>
  <si>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</si>
  <si>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</si>
  <si>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</si>
  <si>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</si>
  <si>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</si>
  <si>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</si>
  <si>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</si>
  <si>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</si>
  <si>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</si>
  <si>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</si>
  <si>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</si>
  <si>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</si>
  <si>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</si>
  <si>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</si>
  <si>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</si>
  <si>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</si>
  <si>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</si>
  <si>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</si>
  <si>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</si>
  <si>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</si>
  <si>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</si>
  <si>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</si>
  <si>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</si>
  <si>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</si>
  <si>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</si>
  <si>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</si>
  <si>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</si>
  <si>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</si>
  <si>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</si>
  <si>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</si>
  <si>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</si>
  <si>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</si>
  <si>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</si>
  <si>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</si>
  <si>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</si>
  <si>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</si>
  <si>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</si>
  <si>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</si>
  <si>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</si>
  <si>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</si>
  <si>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</si>
  <si>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</si>
  <si>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</si>
  <si>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</si>
  <si>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</si>
  <si>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</si>
  <si>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</si>
  <si>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</si>
  <si>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</si>
  <si>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</si>
  <si>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</si>
  <si>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</si>
  <si>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</si>
  <si>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</si>
  <si>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</si>
  <si>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</si>
  <si>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</si>
  <si>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</si>
  <si>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</si>
  <si>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</si>
  <si>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</si>
  <si>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</si>
  <si>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</si>
  <si>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</si>
  <si>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</si>
  <si>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</si>
  <si>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</si>
  <si>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</si>
  <si>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</si>
  <si>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</si>
  <si>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</si>
  <si>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</si>
  <si>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</si>
  <si>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</si>
  <si>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</si>
  <si>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</si>
  <si>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</si>
  <si>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</si>
  <si>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</si>
  <si>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</si>
  <si>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</si>
  <si>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</si>
  <si>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</si>
  <si>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</si>
  <si>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</si>
  <si>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</si>
  <si>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</si>
  <si>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</si>
  <si>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</si>
  <si>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</si>
  <si>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</si>
  <si>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</si>
  <si>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</si>
  <si>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</si>
  <si>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</si>
  <si>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</si>
  <si>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</si>
  <si>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</si>
  <si>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</si>
  <si>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</si>
  <si>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</si>
  <si>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</si>
  <si>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</si>
  <si>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</si>
  <si>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</si>
  <si>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</si>
  <si>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</si>
  <si>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</si>
  <si>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</si>
  <si>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</si>
  <si>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</si>
  <si>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</si>
  <si>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</si>
  <si>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</si>
  <si>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</si>
  <si>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</si>
  <si>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</si>
  <si>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</si>
  <si>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</si>
  <si>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</si>
  <si>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</si>
  <si>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</si>
  <si>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</si>
  <si>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</si>
  <si>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</si>
  <si>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</si>
  <si>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</si>
  <si>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</si>
  <si>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</si>
  <si>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</si>
  <si>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</si>
  <si>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</si>
  <si>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</si>
  <si>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</si>
  <si>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</si>
  <si>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</si>
  <si>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</si>
  <si>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</si>
  <si>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</si>
  <si>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</si>
  <si>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</si>
  <si>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</si>
  <si>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</si>
  <si>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</si>
  <si>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</si>
  <si>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</si>
  <si>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</si>
  <si>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</si>
  <si>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</si>
  <si>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</si>
  <si>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</si>
  <si>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</si>
  <si>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</si>
  <si>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</si>
  <si>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</si>
  <si>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</si>
  <si>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</si>
  <si>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</si>
  <si>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</si>
  <si>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</si>
  <si>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</si>
  <si>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</si>
  <si>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</si>
  <si>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</si>
  <si>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</si>
  <si>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</si>
  <si>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</si>
  <si>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</si>
  <si>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</si>
  <si>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</si>
  <si>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</si>
  <si>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</si>
  <si>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</si>
  <si>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</si>
  <si>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</si>
  <si>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</si>
  <si>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</si>
  <si>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</si>
  <si>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</si>
  <si>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</si>
  <si>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</si>
  <si>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</si>
  <si>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</si>
  <si>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</si>
  <si>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</si>
  <si>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</si>
  <si>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</si>
  <si>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</si>
  <si>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</si>
  <si>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</si>
  <si>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</si>
  <si>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</si>
  <si>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</si>
  <si>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</si>
  <si>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</si>
  <si>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</si>
  <si>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</si>
  <si>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</si>
  <si>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</si>
  <si>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</si>
  <si>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</si>
  <si>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</si>
  <si>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</si>
  <si>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</si>
  <si>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</si>
  <si>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</si>
  <si>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</si>
  <si>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</si>
  <si>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</si>
  <si>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</si>
  <si>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</si>
  <si>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</si>
  <si>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</si>
  <si>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</si>
  <si>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</si>
  <si>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</si>
  <si>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</si>
  <si>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</si>
  <si>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</si>
  <si>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</si>
  <si>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</si>
  <si>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</si>
  <si>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</si>
  <si>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</si>
  <si>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</si>
  <si>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</si>
  <si>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</si>
  <si>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</si>
  <si>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</si>
  <si>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</si>
  <si>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</si>
  <si>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</si>
  <si>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</si>
  <si>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</si>
  <si>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</si>
  <si>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</si>
  <si>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</si>
  <si>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</si>
  <si>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</si>
  <si>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</si>
  <si>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</si>
  <si>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</si>
  <si>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</si>
  <si>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</si>
  <si>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</si>
  <si>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</si>
  <si>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</si>
  <si>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</si>
  <si>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</si>
  <si>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</si>
  <si>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</si>
  <si>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</si>
  <si>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</si>
  <si>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</si>
  <si>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</si>
  <si>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</si>
  <si>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</si>
  <si>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</si>
  <si>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</si>
  <si>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</si>
  <si>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</si>
  <si>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</si>
  <si>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</si>
  <si>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</si>
  <si>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</si>
  <si>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</si>
  <si>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</si>
  <si>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</si>
  <si>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</si>
  <si>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</si>
  <si>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</si>
  <si>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</si>
  <si>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</si>
  <si>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</si>
  <si>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</si>
  <si>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</si>
  <si>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</si>
  <si>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</si>
  <si>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</si>
  <si>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</si>
  <si>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</si>
  <si>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</si>
  <si>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</si>
  <si>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</si>
  <si>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</si>
  <si>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</si>
  <si>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</si>
  <si>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</si>
  <si>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</si>
  <si>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</si>
  <si>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</si>
  <si>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</si>
  <si>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</si>
  <si>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</si>
  <si>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</si>
  <si>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</si>
  <si>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</si>
  <si>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</si>
  <si>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</si>
  <si>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</si>
  <si>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</si>
  <si>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</si>
  <si>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</si>
  <si>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</si>
  <si>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</si>
  <si>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</si>
  <si>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</si>
  <si>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</si>
  <si>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</si>
  <si>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</si>
  <si>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</si>
  <si>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</si>
  <si>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</si>
  <si>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</si>
  <si>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</si>
  <si>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</si>
  <si>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</si>
  <si>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</si>
  <si>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</si>
  <si>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</si>
  <si>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</si>
  <si>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</si>
  <si>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</si>
  <si>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</si>
  <si>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</si>
  <si>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</si>
  <si>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</si>
  <si>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</si>
  <si>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</si>
  <si>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</si>
  <si>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</si>
  <si>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</si>
  <si>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</si>
  <si>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</si>
  <si>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</si>
  <si>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</si>
  <si>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</si>
  <si>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</si>
  <si>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</si>
  <si>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</si>
  <si>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</si>
  <si>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</si>
  <si>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</si>
  <si>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</si>
  <si>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</si>
  <si>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</si>
  <si>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</si>
  <si>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</si>
  <si>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</si>
  <si>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</si>
  <si>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</si>
  <si>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</si>
  <si>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</si>
  <si>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</si>
  <si>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</si>
  <si>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</si>
  <si>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</si>
  <si>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</si>
  <si>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</si>
  <si>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</si>
  <si>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</si>
  <si>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</si>
  <si>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</si>
  <si>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</si>
  <si>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</si>
  <si>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</si>
  <si>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</si>
  <si>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</si>
  <si>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</si>
  <si>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</si>
  <si>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</si>
  <si>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</si>
  <si>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</si>
  <si>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</si>
  <si>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</si>
  <si>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</si>
  <si>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</si>
  <si>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</si>
  <si>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</si>
  <si>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</si>
  <si>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</si>
  <si>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</si>
  <si>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</si>
  <si>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</si>
  <si>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</si>
  <si>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</si>
  <si>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</si>
  <si>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</si>
  <si>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</si>
  <si>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</si>
  <si>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</si>
  <si>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</si>
  <si>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</si>
  <si>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</si>
  <si>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</si>
  <si>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</si>
  <si>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</si>
  <si>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</si>
  <si>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</si>
  <si>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</si>
  <si>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</si>
  <si>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</si>
  <si>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</si>
  <si>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</si>
  <si>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</si>
  <si>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</si>
  <si>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</si>
  <si>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</si>
  <si>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</si>
  <si>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</si>
  <si>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</si>
  <si>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</si>
  <si>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</si>
  <si>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</si>
  <si>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</si>
  <si>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</si>
  <si>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</si>
  <si>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</si>
  <si>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</si>
  <si>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</si>
  <si>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</si>
  <si>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</si>
  <si>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</si>
  <si>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</si>
  <si>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</si>
  <si>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</si>
  <si>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</si>
  <si>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</si>
  <si>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</si>
  <si>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</si>
  <si>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</si>
  <si>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</si>
  <si>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</si>
  <si>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</si>
  <si>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</si>
  <si>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</si>
  <si>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</si>
  <si>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</si>
  <si>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</si>
  <si>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</si>
  <si>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</si>
  <si>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</si>
  <si>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</si>
  <si>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</si>
  <si>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</si>
  <si>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</si>
  <si>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</si>
  <si>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</si>
  <si>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</si>
  <si>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</si>
  <si>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</si>
  <si>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</si>
  <si>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</si>
  <si>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</si>
  <si>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</si>
  <si>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</si>
  <si>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</si>
  <si>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</si>
  <si>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</si>
  <si>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</si>
  <si>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</si>
  <si>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</si>
  <si>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</si>
  <si>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</si>
  <si>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</si>
  <si>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</si>
  <si>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</si>
  <si>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</si>
  <si>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</si>
  <si>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</si>
  <si>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</si>
  <si>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</si>
  <si>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</si>
  <si>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</si>
  <si>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</si>
  <si>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</si>
  <si>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</si>
  <si>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</si>
  <si>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</si>
  <si>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</si>
  <si>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</si>
  <si>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</si>
  <si>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</si>
  <si>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</si>
  <si>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</si>
  <si>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</si>
  <si>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</si>
  <si>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</si>
  <si>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</si>
  <si>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</si>
  <si>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</si>
  <si>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</si>
  <si>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</si>
  <si>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</si>
  <si>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</si>
  <si>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</si>
  <si>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</si>
  <si>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</si>
  <si>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</si>
  <si>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</si>
  <si>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</si>
  <si>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</si>
  <si>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</si>
  <si>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</si>
  <si>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</si>
  <si>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</si>
  <si>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</si>
  <si>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</si>
  <si>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</si>
  <si>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</si>
  <si>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</si>
  <si>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</si>
  <si>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</si>
  <si>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</si>
  <si>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</si>
  <si>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</si>
  <si>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</si>
  <si>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</si>
  <si>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</si>
  <si>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</si>
  <si>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</si>
  <si>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</si>
  <si>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</si>
  <si>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</si>
  <si>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</si>
  <si>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</si>
  <si>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</si>
  <si>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</si>
  <si>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</si>
  <si>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</si>
  <si>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</si>
  <si>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</si>
  <si>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</si>
  <si>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</si>
  <si>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</si>
  <si>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</si>
  <si>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</si>
  <si>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</si>
  <si>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</si>
  <si>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</si>
  <si>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</si>
  <si>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</si>
  <si>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</si>
  <si>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</si>
  <si>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</si>
  <si>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</si>
  <si>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</si>
  <si>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</si>
  <si>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</si>
  <si>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</si>
  <si>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</si>
  <si>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</si>
  <si>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</si>
  <si>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</si>
  <si>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</si>
  <si>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</si>
  <si>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</si>
  <si>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</si>
  <si>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</si>
  <si>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</si>
  <si>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</si>
  <si>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</si>
  <si>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</si>
  <si>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</si>
  <si>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</si>
  <si>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</si>
  <si>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</si>
  <si>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</si>
  <si>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</si>
  <si>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</si>
  <si>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</si>
  <si>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</si>
  <si>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</si>
  <si>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</si>
  <si>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</si>
  <si>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</si>
  <si>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</si>
  <si>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</si>
  <si>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</si>
  <si>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</si>
  <si>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</si>
  <si>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</si>
  <si>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</si>
  <si>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</si>
  <si>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</si>
  <si>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</si>
  <si>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</si>
  <si>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</si>
  <si>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</si>
  <si>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</si>
  <si>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</si>
  <si>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</si>
  <si>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</si>
  <si>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</si>
  <si>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</si>
  <si>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</si>
  <si>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</si>
  <si>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</si>
  <si>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</si>
  <si>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</si>
  <si>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</si>
  <si>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</si>
  <si>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</si>
  <si>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</si>
  <si>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</si>
  <si>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</si>
  <si>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</si>
  <si>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</si>
  <si>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</si>
  <si>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</si>
  <si>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</si>
  <si>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</si>
  <si>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</si>
  <si>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</si>
  <si>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</si>
  <si>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</si>
  <si>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</si>
  <si>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</si>
  <si>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</si>
  <si>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</si>
  <si>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</si>
  <si>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</si>
  <si>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</si>
  <si>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</si>
  <si>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</si>
  <si>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</si>
  <si>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</si>
  <si>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</si>
  <si>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</si>
  <si>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</si>
  <si>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</si>
  <si>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</si>
  <si>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</si>
  <si>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</si>
  <si>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</si>
  <si>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</si>
  <si>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</si>
  <si>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</si>
  <si>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</si>
  <si>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</si>
  <si>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</si>
  <si>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</si>
  <si>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</si>
  <si>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</si>
  <si>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</si>
  <si>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</si>
  <si>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</si>
  <si>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</si>
  <si>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</si>
  <si>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</si>
  <si>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</si>
  <si>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</si>
  <si>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</si>
  <si>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</si>
  <si>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</si>
  <si>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</si>
  <si>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</si>
  <si>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</si>
  <si>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</si>
  <si>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</si>
  <si>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</si>
  <si>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</si>
  <si>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</si>
  <si>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</si>
  <si>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</si>
  <si>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</si>
  <si>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</si>
  <si>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</si>
  <si>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</si>
  <si>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</si>
  <si>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</si>
  <si>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</si>
  <si>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</si>
  <si>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</si>
  <si>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</si>
  <si>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</si>
  <si>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</si>
  <si>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</si>
  <si>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</si>
  <si>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</si>
  <si>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</si>
  <si>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</si>
  <si>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</si>
  <si>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</si>
  <si>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</si>
  <si>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</si>
  <si>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</si>
  <si>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</si>
  <si>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</si>
  <si>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</si>
  <si>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</si>
  <si>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</si>
  <si>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</si>
  <si>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</si>
  <si>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</si>
  <si>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</si>
  <si>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</si>
  <si>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</si>
  <si>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</si>
  <si>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</si>
  <si>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</si>
  <si>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</si>
  <si>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</si>
  <si>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</si>
  <si>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</si>
  <si>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</si>
  <si>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</si>
  <si>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</si>
  <si>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</si>
  <si>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</si>
  <si>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</si>
  <si>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</si>
  <si>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</si>
  <si>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</si>
  <si>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</si>
  <si>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</si>
  <si>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</si>
  <si>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</si>
  <si>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</si>
  <si>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</si>
  <si>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</si>
  <si>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</si>
  <si>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</si>
  <si>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</si>
  <si>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</si>
  <si>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</si>
  <si>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</si>
  <si>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</si>
  <si>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</si>
  <si>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</si>
  <si>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</si>
  <si>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</si>
  <si>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</si>
  <si>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</si>
  <si>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</si>
  <si>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</si>
  <si>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</si>
  <si>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</si>
  <si>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</si>
  <si>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</si>
  <si>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</si>
  <si>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</si>
  <si>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</si>
  <si>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</si>
  <si>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</si>
  <si>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</si>
  <si>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</si>
  <si>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</si>
  <si>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</si>
  <si>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</si>
  <si>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</si>
  <si>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</si>
  <si>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</si>
  <si>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</si>
  <si>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</si>
  <si>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</si>
  <si>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</si>
  <si>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</si>
  <si>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</si>
  <si>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</si>
  <si>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</si>
  <si>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</si>
  <si>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</si>
  <si>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</si>
  <si>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</si>
  <si>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</si>
  <si>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</si>
  <si>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</si>
  <si>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</si>
  <si>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</si>
  <si>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</si>
  <si>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</si>
  <si>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</si>
  <si>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</si>
  <si>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</si>
  <si>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</si>
  <si>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</si>
  <si>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</si>
  <si>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</si>
  <si>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</si>
  <si>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</si>
  <si>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</si>
  <si>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</si>
  <si>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</si>
  <si>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</si>
  <si>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</si>
  <si>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</si>
  <si>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</si>
  <si>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</si>
  <si>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</si>
  <si>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</si>
  <si>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</si>
  <si>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</si>
  <si>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</si>
  <si>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</si>
  <si>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</si>
  <si>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</si>
  <si>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</si>
  <si>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</si>
  <si>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</si>
  <si>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</si>
  <si>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</si>
  <si>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</si>
  <si>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</si>
  <si>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</si>
  <si>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</si>
  <si>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</si>
  <si>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</si>
  <si>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</si>
  <si>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</si>
  <si>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</si>
  <si>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</si>
  <si>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</si>
  <si>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</si>
  <si>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</si>
  <si>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</si>
  <si>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</si>
  <si>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</si>
  <si>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</si>
  <si>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</si>
  <si>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</si>
  <si>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</si>
  <si>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</si>
  <si>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</si>
  <si>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</si>
  <si>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</si>
  <si>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</si>
  <si>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</si>
  <si>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</si>
  <si>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</si>
  <si>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</si>
  <si>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</si>
  <si>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</si>
  <si>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</si>
  <si>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</si>
  <si>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</si>
  <si>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</si>
  <si>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</si>
  <si>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</si>
  <si>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</si>
  <si>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</si>
  <si>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</si>
  <si>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</si>
  <si>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</si>
  <si>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</si>
  <si>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</si>
  <si>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</si>
  <si>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</si>
  <si>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</si>
  <si>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</si>
  <si>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</si>
  <si>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</si>
  <si>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</si>
  <si>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</si>
  <si>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</si>
  <si>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</si>
  <si>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</si>
  <si>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</si>
  <si>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</si>
  <si>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</si>
  <si>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</si>
  <si>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</si>
  <si>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</si>
  <si>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</si>
  <si>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</si>
  <si>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</si>
  <si>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</si>
  <si>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</si>
  <si>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</si>
  <si>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</si>
  <si>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</si>
  <si>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</si>
  <si>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</si>
  <si>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</si>
  <si>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</si>
  <si>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</si>
  <si>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</si>
  <si>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</si>
  <si>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</si>
  <si>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</si>
  <si>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</si>
  <si>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</si>
  <si>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</si>
  <si>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</si>
  <si>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</si>
  <si>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</si>
  <si>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</si>
  <si>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</si>
  <si>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</si>
  <si>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</si>
  <si>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</si>
  <si>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</si>
  <si>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</si>
  <si>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</si>
  <si>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</si>
  <si>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</si>
  <si>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</si>
  <si>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</si>
  <si>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</si>
  <si>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</si>
  <si>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</si>
  <si>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</si>
  <si>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</si>
  <si>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</si>
  <si>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</si>
  <si>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</si>
  <si>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</si>
  <si>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</si>
  <si>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</si>
  <si>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</si>
  <si>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</si>
  <si>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</si>
  <si>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</si>
  <si>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</si>
  <si>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</si>
  <si>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</si>
  <si>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</si>
  <si>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</si>
  <si>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</si>
  <si>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</si>
  <si>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</si>
  <si>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</si>
  <si>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</si>
  <si>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</si>
  <si>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</si>
  <si>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</si>
  <si>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</si>
  <si>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</si>
  <si>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</si>
  <si>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</si>
  <si>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</si>
  <si>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</si>
  <si>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</si>
  <si>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</si>
  <si>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</si>
  <si>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</si>
  <si>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</si>
  <si>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</si>
  <si>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</si>
  <si>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</si>
  <si>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</si>
  <si>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</si>
  <si>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</si>
  <si>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</si>
  <si>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</si>
  <si>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</si>
  <si>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</si>
  <si>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</si>
  <si>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</si>
  <si>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</si>
  <si>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</si>
  <si>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</si>
  <si>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</si>
  <si>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</si>
  <si>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</si>
  <si>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</si>
  <si>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</si>
  <si>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</si>
  <si>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</si>
  <si>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</si>
  <si>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</si>
  <si>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</si>
  <si>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</si>
  <si>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</si>
  <si>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</si>
  <si>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</si>
  <si>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</si>
  <si>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</si>
  <si>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</si>
  <si>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</si>
  <si>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</si>
  <si>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</si>
  <si>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</si>
  <si>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</si>
  <si>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</si>
  <si>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</si>
  <si>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</si>
  <si>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</si>
  <si>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</si>
  <si>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</si>
  <si>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</si>
  <si>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</si>
  <si>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</si>
  <si>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</si>
  <si>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</si>
  <si>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</si>
  <si>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</si>
  <si>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</si>
  <si>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</si>
  <si>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</si>
  <si>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</si>
  <si>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</si>
  <si>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</si>
  <si>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</si>
  <si>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</si>
  <si>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</si>
  <si>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</si>
  <si>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</si>
  <si>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</si>
  <si>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</si>
  <si>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</si>
  <si>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</si>
  <si>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</si>
  <si>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</si>
  <si>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</si>
  <si>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</si>
  <si>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</si>
  <si>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</si>
  <si>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</si>
  <si>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</si>
  <si>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</si>
  <si>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</si>
  <si>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</si>
  <si>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</si>
  <si>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</si>
  <si>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</si>
  <si>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</si>
  <si>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</si>
  <si>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</si>
  <si>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</si>
  <si>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</si>
  <si>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</si>
  <si>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</si>
  <si>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</si>
  <si>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</si>
  <si>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</si>
  <si>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</si>
  <si>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</si>
  <si>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</si>
  <si>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</si>
  <si>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</si>
  <si>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</si>
  <si>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</si>
  <si>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</si>
  <si>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</si>
  <si>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</si>
  <si>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</si>
  <si>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</si>
  <si>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</si>
  <si>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</si>
  <si>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</si>
  <si>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</si>
  <si>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</si>
  <si>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</si>
  <si>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</si>
  <si>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</si>
  <si>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</si>
  <si>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</si>
  <si>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</si>
  <si>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</si>
  <si>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</si>
  <si>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</si>
  <si>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</si>
  <si>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</si>
  <si>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</si>
  <si>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</si>
  <si>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</si>
  <si>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</si>
  <si>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</si>
  <si>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</si>
  <si>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</si>
  <si>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</si>
  <si>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</si>
  <si>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</si>
  <si>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</si>
  <si>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</si>
  <si>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</si>
  <si>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</si>
  <si>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</si>
  <si>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</si>
  <si>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</si>
  <si>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</si>
  <si>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</si>
  <si>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</si>
  <si>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</si>
  <si>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</si>
  <si>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</si>
  <si>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</si>
  <si>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</si>
  <si>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</si>
  <si>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</si>
  <si>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</si>
  <si>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</si>
  <si>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</si>
  <si>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</si>
  <si>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</si>
  <si>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</si>
  <si>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</si>
  <si>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</si>
  <si>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</si>
  <si>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</si>
  <si>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</si>
  <si>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</si>
  <si>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</si>
  <si>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</si>
  <si>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</si>
  <si>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</si>
  <si>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</si>
  <si>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</si>
  <si>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</si>
  <si>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</si>
  <si>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</si>
  <si>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</si>
  <si>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</si>
  <si>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</si>
  <si>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</si>
  <si>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</si>
  <si>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</si>
  <si>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</si>
  <si>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</si>
  <si>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</si>
  <si>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</si>
  <si>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</si>
  <si>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</si>
  <si>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</si>
  <si>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</si>
  <si>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</si>
  <si>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</si>
  <si>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</si>
  <si>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</si>
  <si>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</si>
  <si>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</si>
  <si>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</si>
  <si>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</si>
  <si>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</si>
  <si>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</si>
  <si>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</si>
  <si>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</si>
  <si>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</si>
  <si>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</si>
  <si>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</si>
  <si>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</si>
  <si>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</si>
  <si>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</si>
  <si>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</si>
  <si>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</si>
  <si>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</si>
  <si>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</si>
  <si>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</si>
  <si>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</si>
  <si>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</si>
  <si>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</si>
  <si>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</si>
  <si>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</si>
  <si>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</si>
  <si>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</si>
  <si>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</si>
  <si>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</si>
  <si>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</si>
  <si>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</si>
  <si>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</si>
  <si>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</si>
  <si>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</si>
  <si>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</si>
  <si>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</si>
  <si>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</si>
  <si>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</si>
  <si>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</si>
  <si>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</si>
  <si>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</si>
  <si>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</si>
  <si>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</si>
  <si>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</si>
  <si>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</si>
  <si>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</si>
  <si>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</si>
  <si>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</si>
  <si>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</si>
  <si>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</si>
  <si>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</si>
  <si>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</si>
  <si>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</si>
  <si>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</si>
  <si>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</si>
  <si>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</si>
  <si>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</si>
  <si>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</si>
  <si>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</si>
  <si>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</si>
  <si>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</si>
  <si>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</si>
  <si>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</si>
  <si>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</si>
  <si>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</si>
  <si>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</si>
  <si>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</si>
  <si>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</si>
  <si>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</si>
  <si>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</si>
  <si>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</si>
  <si>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</si>
  <si>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</si>
  <si>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</si>
  <si>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</si>
  <si>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</si>
  <si>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</si>
  <si>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</si>
  <si>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</si>
  <si>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</si>
  <si>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</si>
  <si>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</si>
  <si>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</si>
  <si>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</si>
  <si>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</si>
  <si>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</si>
  <si>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</si>
  <si>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</si>
  <si>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</si>
  <si>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</si>
  <si>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</si>
  <si>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</si>
  <si>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</si>
  <si>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</si>
  <si>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</si>
  <si>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</si>
  <si>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</si>
  <si>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</si>
  <si>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</si>
  <si>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</si>
  <si>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</si>
  <si>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</si>
  <si>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</si>
  <si>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</si>
  <si>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</si>
  <si>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</si>
  <si>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</si>
  <si>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</si>
  <si>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</si>
  <si>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</si>
  <si>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</si>
  <si>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</si>
  <si>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</si>
  <si>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</si>
  <si>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</si>
  <si>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</si>
  <si>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</si>
  <si>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</si>
  <si>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</si>
  <si>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</si>
  <si>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</si>
  <si>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</si>
  <si>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</si>
  <si>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</si>
  <si>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</si>
  <si>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</si>
  <si>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</si>
  <si>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</si>
  <si>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</si>
  <si>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</si>
  <si>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</si>
  <si>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</si>
  <si>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</si>
  <si>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</si>
  <si>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</si>
  <si>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</si>
  <si>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</si>
  <si>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</si>
  <si>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</si>
  <si>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</si>
  <si>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</si>
  <si>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</si>
  <si>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</si>
  <si>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</si>
  <si>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</si>
  <si>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</si>
  <si>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</si>
  <si>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</si>
  <si>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</si>
  <si>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</si>
  <si>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</si>
  <si>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</si>
  <si>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</si>
  <si>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</si>
  <si>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</si>
  <si>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</si>
  <si>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</si>
  <si>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</si>
  <si>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</si>
  <si>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</si>
  <si>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</si>
  <si>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</si>
  <si>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</si>
  <si>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</si>
  <si>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</si>
  <si>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</si>
  <si>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</si>
  <si>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</si>
  <si>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</si>
  <si>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</si>
  <si>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</si>
  <si>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</si>
  <si>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</si>
  <si>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</si>
  <si>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</si>
  <si>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</si>
  <si>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</si>
  <si>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</si>
  <si>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</si>
  <si>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</si>
  <si>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</si>
  <si>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</si>
  <si>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</si>
  <si>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</si>
  <si>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</si>
  <si>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</si>
  <si>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</si>
  <si>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</si>
  <si>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</si>
  <si>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</si>
  <si>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</si>
  <si>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</si>
  <si>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</si>
  <si>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</si>
  <si>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</si>
  <si>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</si>
  <si>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</si>
  <si>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</si>
  <si>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</si>
  <si>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</si>
  <si>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</si>
  <si>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</si>
  <si>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</si>
  <si>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</si>
  <si>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</si>
  <si>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</si>
  <si>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</si>
  <si>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</si>
  <si>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</si>
  <si>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</si>
  <si>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</si>
  <si>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</si>
  <si>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</si>
  <si>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</si>
  <si>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</si>
  <si>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</si>
  <si>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</si>
  <si>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</si>
  <si>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</si>
  <si>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</si>
  <si>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</si>
  <si>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</si>
  <si>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</si>
  <si>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</si>
  <si>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</si>
  <si>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</si>
  <si>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</si>
  <si>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</si>
  <si>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</si>
  <si>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</si>
  <si>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</si>
  <si>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</si>
  <si>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</si>
  <si>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</si>
  <si>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</si>
  <si>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</si>
  <si>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</si>
  <si>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</si>
  <si>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</si>
  <si>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</si>
  <si>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</si>
  <si>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</si>
  <si>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</si>
  <si>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</si>
  <si>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</si>
  <si>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</si>
  <si>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</si>
  <si>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</si>
  <si>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</si>
  <si>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</si>
  <si>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</si>
  <si>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</si>
  <si>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</si>
  <si>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</si>
  <si>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</si>
  <si>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</si>
  <si>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</si>
  <si>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</si>
  <si>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</si>
  <si>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</si>
  <si>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</si>
  <si>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</si>
  <si>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</si>
  <si>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</si>
  <si>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</si>
  <si>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</si>
  <si>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</si>
  <si>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</si>
  <si>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</si>
  <si>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</si>
  <si>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</si>
  <si>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</si>
  <si>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</si>
  <si>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</si>
  <si>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</si>
  <si>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</si>
  <si>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</si>
  <si>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</si>
  <si>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</si>
  <si>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</si>
  <si>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</si>
  <si>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</si>
  <si>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</si>
  <si>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</si>
  <si>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</si>
  <si>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</si>
  <si>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</si>
  <si>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</si>
  <si>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</si>
  <si>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</si>
  <si>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</si>
  <si>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</si>
  <si>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</si>
  <si>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</si>
  <si>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</si>
  <si>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</si>
  <si>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</si>
  <si>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</si>
  <si>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</si>
  <si>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</si>
  <si>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</si>
  <si>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</si>
  <si>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</si>
  <si>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</si>
  <si>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</si>
  <si>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</si>
  <si>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</si>
  <si>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</si>
  <si>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</si>
  <si>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</si>
  <si>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</si>
  <si>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</si>
  <si>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</si>
  <si>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</si>
  <si>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</si>
  <si>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</si>
  <si>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</si>
  <si>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</si>
  <si>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</si>
  <si>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</si>
  <si>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</si>
  <si>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</si>
  <si>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</si>
  <si>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</si>
  <si>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</si>
  <si>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</si>
  <si>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</si>
  <si>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</si>
  <si>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</si>
  <si>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</si>
  <si>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</si>
  <si>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</si>
  <si>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</si>
  <si>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</si>
  <si>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</si>
  <si>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</si>
  <si>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</si>
  <si>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</si>
  <si>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</si>
  <si>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</si>
  <si>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</si>
  <si>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</si>
  <si>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</si>
  <si>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</si>
  <si>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</si>
  <si>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</si>
  <si>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</si>
  <si>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</si>
  <si>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</si>
  <si>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</si>
  <si>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</si>
  <si>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</si>
  <si>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</si>
  <si>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</si>
  <si>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</si>
  <si>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</si>
  <si>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</si>
  <si>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</si>
  <si>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</si>
  <si>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</si>
  <si>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</si>
  <si>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</si>
  <si>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</si>
  <si>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</si>
  <si>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</si>
  <si>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</si>
  <si>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</si>
  <si>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</si>
  <si>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</si>
  <si>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</si>
  <si>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</si>
  <si>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</si>
  <si>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</si>
  <si>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</si>
  <si>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</si>
  <si>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</si>
  <si>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</si>
  <si>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</si>
  <si>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</si>
  <si>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</si>
  <si>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</si>
  <si>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</si>
  <si>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</si>
  <si>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</si>
  <si>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</si>
  <si>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</si>
  <si>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</si>
  <si>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</si>
  <si>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</si>
  <si>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</si>
  <si>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</si>
  <si>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</si>
  <si>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</si>
  <si>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</si>
  <si>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</si>
  <si>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</si>
  <si>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</si>
  <si>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</si>
  <si>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</si>
  <si>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</si>
  <si>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</si>
  <si>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</si>
  <si>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</si>
  <si>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</si>
  <si>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</si>
  <si>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</si>
  <si>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</si>
  <si>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</si>
  <si>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</si>
  <si>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</si>
  <si>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</si>
  <si>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</si>
  <si>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</si>
  <si>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</si>
  <si>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</si>
  <si>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</si>
  <si>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</si>
  <si>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</si>
  <si>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</si>
  <si>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</si>
  <si>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</si>
  <si>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</si>
  <si>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</si>
  <si>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</si>
  <si>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</si>
  <si>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</si>
  <si>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</si>
  <si>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</si>
  <si>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</si>
  <si>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</si>
  <si>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</si>
  <si>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</si>
  <si>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</si>
  <si>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</si>
  <si>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</si>
  <si>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</si>
  <si>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</si>
  <si>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</si>
  <si>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</si>
  <si>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</si>
  <si>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</si>
  <si>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</si>
  <si>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</si>
  <si>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</si>
  <si>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</si>
  <si>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</si>
  <si>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</si>
  <si>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</si>
  <si>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</si>
  <si>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</si>
  <si>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</si>
  <si>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</si>
  <si>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</si>
  <si>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</si>
  <si>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</si>
  <si>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</si>
  <si>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</si>
  <si>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</si>
  <si>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</si>
  <si>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</si>
  <si>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</si>
  <si>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</si>
  <si>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</si>
  <si>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</si>
  <si>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</si>
  <si>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</si>
  <si>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</si>
  <si>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</si>
  <si>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</si>
  <si>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</si>
  <si>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</si>
  <si>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</si>
  <si>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</si>
  <si>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</si>
  <si>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</si>
  <si>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</si>
  <si>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</si>
  <si>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</si>
  <si>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</si>
  <si>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</si>
  <si>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</si>
  <si>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</si>
  <si>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</si>
  <si>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</si>
  <si>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</si>
  <si>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</si>
  <si>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</si>
  <si>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</si>
  <si>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</si>
  <si>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</si>
  <si>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</si>
  <si>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</si>
  <si>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</si>
  <si>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</si>
  <si>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</si>
  <si>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</si>
  <si>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</si>
  <si>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</si>
  <si>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</si>
  <si>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</si>
  <si>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</si>
  <si>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</si>
  <si>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</si>
  <si>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</si>
  <si>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</si>
  <si>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</si>
  <si>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</si>
  <si>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</si>
  <si>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</si>
  <si>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</si>
  <si>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</si>
  <si>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</si>
  <si>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</si>
  <si>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</si>
  <si>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</si>
  <si>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</si>
  <si>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</si>
  <si>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</si>
  <si>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</si>
  <si>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</si>
  <si>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</si>
  <si>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</si>
  <si>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</si>
  <si>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</si>
  <si>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</si>
  <si>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</si>
  <si>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</si>
  <si>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</si>
  <si>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</si>
  <si>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</si>
  <si>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</si>
  <si>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</si>
  <si>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</si>
  <si>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</si>
  <si>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</si>
  <si>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</si>
  <si>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</si>
  <si>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</si>
  <si>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</si>
  <si>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</si>
  <si>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</si>
  <si>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</si>
  <si>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</si>
  <si>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</si>
  <si>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</si>
  <si>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</si>
  <si>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</si>
  <si>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</si>
  <si>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</si>
  <si>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</si>
  <si>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</si>
  <si>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</si>
  <si>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</si>
  <si>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</si>
  <si>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</si>
  <si>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</si>
  <si>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</si>
  <si>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</si>
  <si>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</si>
  <si>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</si>
  <si>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</si>
  <si>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</si>
  <si>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</si>
  <si>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</si>
  <si>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</si>
  <si>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</si>
  <si>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</si>
  <si>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</si>
  <si>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</si>
  <si>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</si>
  <si>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</si>
  <si>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</si>
  <si>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</si>
  <si>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</si>
  <si>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</si>
  <si>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</si>
  <si>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</si>
  <si>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</si>
  <si>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</si>
  <si>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</si>
  <si>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</si>
  <si>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</si>
  <si>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</si>
  <si>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</si>
  <si>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</si>
  <si>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</si>
  <si>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</si>
  <si>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</si>
  <si>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</si>
  <si>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</si>
  <si>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</si>
  <si>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</si>
  <si>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</si>
  <si>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</si>
  <si>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</si>
  <si>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</si>
  <si>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</si>
  <si>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</si>
  <si>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</si>
  <si>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</si>
  <si>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</si>
  <si>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</si>
  <si>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</si>
  <si>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</si>
  <si>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</si>
  <si>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</si>
  <si>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</si>
  <si>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</si>
  <si>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</si>
  <si>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</si>
  <si>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</si>
  <si>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</si>
  <si>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</si>
  <si>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</si>
  <si>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</si>
  <si>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</si>
  <si>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</si>
  <si>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</si>
  <si>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</si>
  <si>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</si>
  <si>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</si>
  <si>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</si>
  <si>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</si>
  <si>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</si>
  <si>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</si>
  <si>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</si>
  <si>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</si>
  <si>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</si>
  <si>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</si>
  <si>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</si>
  <si>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</si>
  <si>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</si>
  <si>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</si>
  <si>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</si>
  <si>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</si>
  <si>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</si>
  <si>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</si>
  <si>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</si>
  <si>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</si>
  <si>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</si>
  <si>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</si>
  <si>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</si>
  <si>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</si>
  <si>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</si>
  <si>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</si>
  <si>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</si>
  <si>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</si>
  <si>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</si>
  <si>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</si>
  <si>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</si>
  <si>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</si>
  <si>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</si>
  <si>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</si>
  <si>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</si>
  <si>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</si>
  <si>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</si>
  <si>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</si>
  <si>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</si>
  <si>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</si>
  <si>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</si>
  <si>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</si>
  <si>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</si>
  <si>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</si>
  <si>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</si>
  <si>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</si>
  <si>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</si>
  <si>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</si>
  <si>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</si>
  <si>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</si>
  <si>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</si>
  <si>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</si>
  <si>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</si>
  <si>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</si>
  <si>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</si>
  <si>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</si>
  <si>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</si>
  <si>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</si>
  <si>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</si>
  <si>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</si>
  <si>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</si>
  <si>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</si>
  <si>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</si>
  <si>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</si>
  <si>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</si>
  <si>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</si>
  <si>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</si>
  <si>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</si>
  <si>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</si>
  <si>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</si>
  <si>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</si>
  <si>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</si>
  <si>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</si>
  <si>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</si>
  <si>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</si>
  <si>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</si>
  <si>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</si>
  <si>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</si>
  <si>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</si>
  <si>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</si>
  <si>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</si>
  <si>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</si>
  <si>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</si>
  <si>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</si>
  <si>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</si>
  <si>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</si>
  <si>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</si>
  <si>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</si>
  <si>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</si>
  <si>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</si>
  <si>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</si>
  <si>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</si>
  <si>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</si>
  <si>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</si>
  <si>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</si>
  <si>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</si>
  <si>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</si>
  <si>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</si>
  <si>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</si>
  <si>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</si>
  <si>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</si>
  <si>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</si>
  <si>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</si>
  <si>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</si>
  <si>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</si>
  <si>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</si>
  <si>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</si>
  <si>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</si>
  <si>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</si>
  <si>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</si>
  <si>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</si>
  <si>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</si>
  <si>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</si>
  <si>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</si>
  <si>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</si>
  <si>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</si>
  <si>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</si>
  <si>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</si>
  <si>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</si>
  <si>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</si>
  <si>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</si>
  <si>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</si>
  <si>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</si>
  <si>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</si>
  <si>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</si>
  <si>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</si>
  <si>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</si>
  <si>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</si>
  <si>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</si>
  <si>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</si>
  <si>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</si>
  <si>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</si>
  <si>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</si>
  <si>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</si>
  <si>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</si>
  <si>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</si>
  <si>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</si>
  <si>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</si>
  <si>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</si>
  <si>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</si>
  <si>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</si>
  <si>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</si>
  <si>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</si>
  <si>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</si>
  <si>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</si>
  <si>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</si>
  <si>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</si>
  <si>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</si>
  <si>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</si>
  <si>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</si>
  <si>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</si>
  <si>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</si>
  <si>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</si>
  <si>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</si>
  <si>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</si>
  <si>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</si>
  <si>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</si>
  <si>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</si>
  <si>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</si>
  <si>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</si>
  <si>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</si>
  <si>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</si>
  <si>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</si>
  <si>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</si>
  <si>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</si>
  <si>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</si>
  <si>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</si>
  <si>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</si>
  <si>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</si>
  <si>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</si>
  <si>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</si>
  <si>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</si>
  <si>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</si>
  <si>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</si>
  <si>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</si>
  <si>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</si>
  <si>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</si>
  <si>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</si>
  <si>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</si>
  <si>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</si>
  <si>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</si>
  <si>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</si>
  <si>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</si>
  <si>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</si>
  <si>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</si>
  <si>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</si>
  <si>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</si>
  <si>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</si>
  <si>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</si>
  <si>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</si>
  <si>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</si>
  <si>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</si>
  <si>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</si>
  <si>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</si>
  <si>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</si>
  <si>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</si>
  <si>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</si>
  <si>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</si>
  <si>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</si>
  <si>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</si>
  <si>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</si>
  <si>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</si>
  <si>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</si>
  <si>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</si>
  <si>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</si>
  <si>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</si>
  <si>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</si>
  <si>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</si>
  <si>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</si>
  <si>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</si>
  <si>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</si>
  <si>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</si>
  <si>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</si>
  <si>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</si>
  <si>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</si>
  <si>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</si>
  <si>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</si>
  <si>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</si>
  <si>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</si>
  <si>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</si>
  <si>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</si>
  <si>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</si>
  <si>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</si>
  <si>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</si>
  <si>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</si>
  <si>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</si>
  <si>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</si>
  <si>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</si>
  <si>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</si>
  <si>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</si>
  <si>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</si>
  <si>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</si>
  <si>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</si>
  <si>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</si>
  <si>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</si>
  <si>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</si>
  <si>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</si>
  <si>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</si>
  <si>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</si>
  <si>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</si>
  <si>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</si>
  <si>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</si>
  <si>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</si>
  <si>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</si>
  <si>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</si>
  <si>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</si>
  <si>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</si>
  <si>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</si>
  <si>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</si>
  <si>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</si>
  <si>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</si>
  <si>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</si>
  <si>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</si>
  <si>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</si>
  <si>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</si>
  <si>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</si>
  <si>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</si>
  <si>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</si>
  <si>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</si>
  <si>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</si>
  <si>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</si>
  <si>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</si>
  <si>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</si>
  <si>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</si>
  <si>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</si>
  <si>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</si>
  <si>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</si>
  <si>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</si>
  <si>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</si>
  <si>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</si>
  <si>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</si>
  <si>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</si>
  <si>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</si>
  <si>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</si>
  <si>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</si>
  <si>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</si>
  <si>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</si>
  <si>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</si>
  <si>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</si>
  <si>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</si>
  <si>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</si>
  <si>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</si>
  <si>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</si>
  <si>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</si>
  <si>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</si>
  <si>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</si>
  <si>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</si>
  <si>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</si>
  <si>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</si>
  <si>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</si>
  <si>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</si>
  <si>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</si>
  <si>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</si>
  <si>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</si>
  <si>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</si>
  <si>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</si>
  <si>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</si>
  <si>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</si>
  <si>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</si>
  <si>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</si>
  <si>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</si>
  <si>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</si>
  <si>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</si>
  <si>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</si>
  <si>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</si>
  <si>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</si>
  <si>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</si>
  <si>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</si>
  <si>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</si>
  <si>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</si>
  <si>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</si>
  <si>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</si>
  <si>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</si>
  <si>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</si>
  <si>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</si>
  <si>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</si>
  <si>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</si>
  <si>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</si>
  <si>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</si>
  <si>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</si>
  <si>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</si>
  <si>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</si>
  <si>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</si>
  <si>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</si>
  <si>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</si>
  <si>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</si>
  <si>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</si>
  <si>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</si>
  <si>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</si>
  <si>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</si>
  <si>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</si>
  <si>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</si>
  <si>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</si>
  <si>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</si>
  <si>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</si>
  <si>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</si>
  <si>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</si>
  <si>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</si>
  <si>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</si>
  <si>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</si>
  <si>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</si>
  <si>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</si>
  <si>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</si>
  <si>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</si>
  <si>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</si>
  <si>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</si>
  <si>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</si>
  <si>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</si>
  <si>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</si>
  <si>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</si>
  <si>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</si>
  <si>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</si>
  <si>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</si>
  <si>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</si>
  <si>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</si>
  <si>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</si>
  <si>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</si>
  <si>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</si>
  <si>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</si>
  <si>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</si>
  <si>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</si>
  <si>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</si>
  <si>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</si>
  <si>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</si>
  <si>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</si>
  <si>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</si>
  <si>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</si>
  <si>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</si>
  <si>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</si>
  <si>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</si>
  <si>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</si>
  <si>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</si>
  <si>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</si>
  <si>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</si>
  <si>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</si>
  <si>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</si>
  <si>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</si>
  <si>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</si>
  <si>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</si>
  <si>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</si>
  <si>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</si>
  <si>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</si>
  <si>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</si>
  <si>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</si>
  <si>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</si>
  <si>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</si>
  <si>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</si>
  <si>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</si>
  <si>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</si>
  <si>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</si>
  <si>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</si>
  <si>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</si>
  <si>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</si>
  <si>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</si>
  <si>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</si>
  <si>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</si>
  <si>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</si>
  <si>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</si>
  <si>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</si>
  <si>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</si>
  <si>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</si>
  <si>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</si>
  <si>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</si>
  <si>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</si>
  <si>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</si>
  <si>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</si>
  <si>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</si>
  <si>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</si>
  <si>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</si>
  <si>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</si>
  <si>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</si>
  <si>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</si>
  <si>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</si>
  <si>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</si>
  <si>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</si>
  <si>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</si>
  <si>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</si>
  <si>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</si>
  <si>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</si>
  <si>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</si>
  <si>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</si>
  <si>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</si>
  <si>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</si>
  <si>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</si>
  <si>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</si>
  <si>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</si>
  <si>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</si>
  <si>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</si>
  <si>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</si>
  <si>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</si>
  <si>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</si>
  <si>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</si>
  <si>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</si>
  <si>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</si>
  <si>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</si>
  <si>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</si>
  <si>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</si>
  <si>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</si>
  <si>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</si>
  <si>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</si>
  <si>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</si>
  <si>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</si>
  <si>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</si>
  <si>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</si>
  <si>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</si>
  <si>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</si>
  <si>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</si>
  <si>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</si>
  <si>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</si>
  <si>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</si>
  <si>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</si>
  <si>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</si>
  <si>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</si>
  <si>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</si>
  <si>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</si>
  <si>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</si>
  <si>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</si>
  <si>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</si>
  <si>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</si>
  <si>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</si>
  <si>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</si>
  <si>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</si>
  <si>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</si>
  <si>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</si>
  <si>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</si>
  <si>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</si>
  <si>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</si>
  <si>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</si>
  <si>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</si>
  <si>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</si>
  <si>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</si>
  <si>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</si>
  <si>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</si>
  <si>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</si>
  <si>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</si>
  <si>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</si>
  <si>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</si>
  <si>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</si>
  <si>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</si>
  <si>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</si>
  <si>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</si>
  <si>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</si>
  <si>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</si>
  <si>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</si>
  <si>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</si>
  <si>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</si>
  <si>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</si>
  <si>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</si>
  <si>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</si>
  <si>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</si>
  <si>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</si>
  <si>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</si>
  <si>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</si>
  <si>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</si>
  <si>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</si>
  <si>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</si>
  <si>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</si>
  <si>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</si>
  <si>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</si>
  <si>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</si>
  <si>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</si>
  <si>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</si>
  <si>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</si>
  <si>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</si>
  <si>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</si>
  <si>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</si>
  <si>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</si>
  <si>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</si>
  <si>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</si>
  <si>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</si>
  <si>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</si>
  <si>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</si>
  <si>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</si>
  <si>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</si>
  <si>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</si>
  <si>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</si>
  <si>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</si>
  <si>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</si>
  <si>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</si>
  <si>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</si>
  <si>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</si>
  <si>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</si>
  <si>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</si>
  <si>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</si>
  <si>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</si>
  <si>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</si>
  <si>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</si>
  <si>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</si>
  <si>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</si>
  <si>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</si>
  <si>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</si>
  <si>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</si>
  <si>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</si>
  <si>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</si>
  <si>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</si>
  <si>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</si>
  <si>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</si>
  <si>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</si>
  <si>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</si>
  <si>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</si>
  <si>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</si>
  <si>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</si>
  <si>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</si>
  <si>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</si>
  <si>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</si>
  <si>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</si>
  <si>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</si>
  <si>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</si>
  <si>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</si>
  <si>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</si>
  <si>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</si>
  <si>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</si>
  <si>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</si>
  <si>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</si>
  <si>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</si>
  <si>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</si>
  <si>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</si>
  <si>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</si>
  <si>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</si>
  <si>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</si>
  <si>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</si>
  <si>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</si>
  <si>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</si>
  <si>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</si>
  <si>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</si>
  <si>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</si>
  <si>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</si>
  <si>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</si>
  <si>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</si>
  <si>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</si>
  <si>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</si>
  <si>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</si>
  <si>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</si>
  <si>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</si>
  <si>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</si>
  <si>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</si>
  <si>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</si>
  <si>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</si>
  <si>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</si>
  <si>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</si>
  <si>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</si>
  <si>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</si>
  <si>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</si>
  <si>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</si>
  <si>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</si>
  <si>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</si>
  <si>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</si>
  <si>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</si>
  <si>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</si>
  <si>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</si>
  <si>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</si>
  <si>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</si>
  <si>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</si>
  <si>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</si>
  <si>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</si>
  <si>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</si>
  <si>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</si>
  <si>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</si>
  <si>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</si>
  <si>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</si>
  <si>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</si>
  <si>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</si>
  <si>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</si>
  <si>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</si>
  <si>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</si>
  <si>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</si>
  <si>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</si>
  <si>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</si>
  <si>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</si>
  <si>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</si>
  <si>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</si>
  <si>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</si>
  <si>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</si>
  <si>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</si>
  <si>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</si>
  <si>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</si>
  <si>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</si>
  <si>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</si>
  <si>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</si>
  <si>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</si>
  <si>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</si>
  <si>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</si>
  <si>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</si>
  <si>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</si>
  <si>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</si>
  <si>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</si>
  <si>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</si>
  <si>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</si>
  <si>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</si>
  <si>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</si>
  <si>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</si>
  <si>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</si>
  <si>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</si>
  <si>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</si>
  <si>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</si>
  <si>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</si>
  <si>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</si>
  <si>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</si>
  <si>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</si>
  <si>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</si>
  <si>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</si>
  <si>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</si>
  <si>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</si>
  <si>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</si>
  <si>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</si>
  <si>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</si>
  <si>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</si>
  <si>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</si>
  <si>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</si>
  <si>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</si>
  <si>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</si>
  <si>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</si>
  <si>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</si>
  <si>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</si>
  <si>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</si>
  <si>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</si>
  <si>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</si>
  <si>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</si>
  <si>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</si>
  <si>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</si>
  <si>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</si>
  <si>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</si>
  <si>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</si>
  <si>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</si>
  <si>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</si>
  <si>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</si>
  <si>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</si>
  <si>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</si>
  <si>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</si>
  <si>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</si>
  <si>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</si>
  <si>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</si>
  <si>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</si>
  <si>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</si>
  <si>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</si>
  <si>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</si>
  <si>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</si>
  <si>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</si>
  <si>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</si>
  <si>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</si>
  <si>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</si>
  <si>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</si>
  <si>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</si>
  <si>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</si>
  <si>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</si>
  <si>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</si>
  <si>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</si>
  <si>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</si>
  <si>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</si>
  <si>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</si>
  <si>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</si>
  <si>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</si>
  <si>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</si>
  <si>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</si>
  <si>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</si>
  <si>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</si>
  <si>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</si>
  <si>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</si>
  <si>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</si>
  <si>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</si>
  <si>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</si>
  <si>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</si>
  <si>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</si>
  <si>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</si>
  <si>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</si>
  <si>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</si>
  <si>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</si>
  <si>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</si>
  <si>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</si>
  <si>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</si>
  <si>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</si>
  <si>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</si>
  <si>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</si>
  <si>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</si>
  <si>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</si>
  <si>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</si>
  <si>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</si>
  <si>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</si>
  <si>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</si>
  <si>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</si>
  <si>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</si>
  <si>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</si>
  <si>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</si>
  <si>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</si>
  <si>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</si>
  <si>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</si>
  <si>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</si>
  <si>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</si>
  <si>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</si>
  <si>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</si>
  <si>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</si>
  <si>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</si>
  <si>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</si>
  <si>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</si>
  <si>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</si>
  <si>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</si>
  <si>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</si>
  <si>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</si>
  <si>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</si>
  <si>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</si>
  <si>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</si>
  <si>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</si>
  <si>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</si>
  <si>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</si>
  <si>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</si>
  <si>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</si>
  <si>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</si>
  <si>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</si>
  <si>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</si>
  <si>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</si>
  <si>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</si>
  <si>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</si>
  <si>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</si>
  <si>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</si>
  <si>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</si>
  <si>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</si>
  <si>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</si>
  <si>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</si>
  <si>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</si>
  <si>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</si>
  <si>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</si>
  <si>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</si>
  <si>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</si>
  <si>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</si>
  <si>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</si>
  <si>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</si>
  <si>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</si>
  <si>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</si>
  <si>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</si>
  <si>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</si>
  <si>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</si>
  <si>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</si>
  <si>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</si>
  <si>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</si>
  <si>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</si>
  <si>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</si>
  <si>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</si>
  <si>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</si>
  <si>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</si>
  <si>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</si>
  <si>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</si>
  <si>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</si>
  <si>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</si>
  <si>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</si>
  <si>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</si>
  <si>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</si>
  <si>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</si>
  <si>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</si>
  <si>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</si>
  <si>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</si>
  <si>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</si>
  <si>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</si>
  <si>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</si>
  <si>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</si>
  <si>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</si>
  <si>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</si>
  <si>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</si>
  <si>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</si>
  <si>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</si>
  <si>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</si>
  <si>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</si>
  <si>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</si>
  <si>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</si>
  <si>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</si>
  <si>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</si>
  <si>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</si>
  <si>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</si>
  <si>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</si>
  <si>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</si>
  <si>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</si>
  <si>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</si>
  <si>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</si>
  <si>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</si>
  <si>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</si>
  <si>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</si>
  <si>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</si>
  <si>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</si>
  <si>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</si>
  <si>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</si>
  <si>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</si>
  <si>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</si>
  <si>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</si>
  <si>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</si>
  <si>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</si>
  <si>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</si>
  <si>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</si>
  <si>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</si>
  <si>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</si>
  <si>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</si>
  <si>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</si>
  <si>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</si>
  <si>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</si>
  <si>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</si>
  <si>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</si>
  <si>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</si>
  <si>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</si>
  <si>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</si>
  <si>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</si>
  <si>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</si>
  <si>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</si>
  <si>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</si>
  <si>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</si>
  <si>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</si>
  <si>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</si>
  <si>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</si>
  <si>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</si>
  <si>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</si>
  <si>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</si>
  <si>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</si>
  <si>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</si>
  <si>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</si>
  <si>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</si>
  <si>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</si>
  <si>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</si>
  <si>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</si>
  <si>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</si>
  <si>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</si>
  <si>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</si>
  <si>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</si>
  <si>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</si>
  <si>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</si>
  <si>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</si>
  <si>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</si>
  <si>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</si>
  <si>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</si>
  <si>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</si>
  <si>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</si>
  <si>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</si>
  <si>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</si>
  <si>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</si>
  <si>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</si>
  <si>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</si>
  <si>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</si>
  <si>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</si>
  <si>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</si>
  <si>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</si>
  <si>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</si>
  <si>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</si>
  <si>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</si>
  <si>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</si>
  <si>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</si>
  <si>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</si>
  <si>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</si>
  <si>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</si>
  <si>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</si>
  <si>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</si>
  <si>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</si>
  <si>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</si>
  <si>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</si>
  <si>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</si>
  <si>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</si>
  <si>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</si>
  <si>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</si>
  <si>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</si>
  <si>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</si>
  <si>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</si>
  <si>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</si>
  <si>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</si>
  <si>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</si>
  <si>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</si>
  <si>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</si>
  <si>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</si>
  <si>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</si>
  <si>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</si>
  <si>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</si>
  <si>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</si>
  <si>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</si>
  <si>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</si>
  <si>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</si>
  <si>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</si>
  <si>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</si>
  <si>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</si>
  <si>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</si>
  <si>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</si>
  <si>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</si>
  <si>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</si>
  <si>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</si>
  <si>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</si>
  <si>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</si>
  <si>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</si>
  <si>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</si>
  <si>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</si>
  <si>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</si>
  <si>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</si>
  <si>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</si>
  <si>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</si>
  <si>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</si>
  <si>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</si>
  <si>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</si>
  <si>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</si>
  <si>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</si>
  <si>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</si>
  <si>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</si>
  <si>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</si>
  <si>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</si>
  <si>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</si>
  <si>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</si>
  <si>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</si>
  <si>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</si>
  <si>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</si>
  <si>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</si>
  <si>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</si>
  <si>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</si>
  <si>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</si>
  <si>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</si>
  <si>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</si>
  <si>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</si>
  <si>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</si>
  <si>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</si>
  <si>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</si>
  <si>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</si>
  <si>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</si>
  <si>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</si>
  <si>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</si>
  <si>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</si>
  <si>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</si>
  <si>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</si>
  <si>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</si>
  <si>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</si>
  <si>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</si>
  <si>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</si>
  <si>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</si>
  <si>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</si>
  <si>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</si>
  <si>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</si>
  <si>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</si>
  <si>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</si>
  <si>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</si>
  <si>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</si>
  <si>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</si>
  <si>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</si>
  <si>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</si>
  <si>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</si>
  <si>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</si>
  <si>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</si>
  <si>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</si>
  <si>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</si>
  <si>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</si>
  <si>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</si>
  <si>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</si>
  <si>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</si>
  <si>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</si>
  <si>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</si>
  <si>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</si>
  <si>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</si>
  <si>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</si>
  <si>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</si>
  <si>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</si>
  <si>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</si>
  <si>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</si>
  <si>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</si>
  <si>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</si>
  <si>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</si>
  <si>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</si>
  <si>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</si>
  <si>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</si>
  <si>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</si>
  <si>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</si>
  <si>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</si>
  <si>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</si>
  <si>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</si>
  <si>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</si>
  <si>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</si>
  <si>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</si>
  <si>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</si>
  <si>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</si>
  <si>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</si>
  <si>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</si>
  <si>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</si>
  <si>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</si>
  <si>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</si>
  <si>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</si>
  <si>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</si>
  <si>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</si>
  <si>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</si>
  <si>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</si>
  <si>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</si>
  <si>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</si>
  <si>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</si>
  <si>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</si>
  <si>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</si>
  <si>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</si>
  <si>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</si>
  <si>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</si>
  <si>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</si>
  <si>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</si>
  <si>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</si>
  <si>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</si>
  <si>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</si>
  <si>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</si>
  <si>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</si>
  <si>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</si>
  <si>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</si>
  <si>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</si>
  <si>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</si>
  <si>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</si>
  <si>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</si>
  <si>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</si>
  <si>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</si>
  <si>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</si>
  <si>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</si>
  <si>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</si>
  <si>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</si>
  <si>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</si>
  <si>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</si>
  <si>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</si>
  <si>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</si>
  <si>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</si>
  <si>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</si>
  <si>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</si>
  <si>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</si>
  <si>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</si>
  <si>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</si>
  <si>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</si>
  <si>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</si>
  <si>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</si>
  <si>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</si>
  <si>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</si>
  <si>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</si>
  <si>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</si>
  <si>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</si>
  <si>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</si>
  <si>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</si>
  <si>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</si>
  <si>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</si>
  <si>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</si>
  <si>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</si>
  <si>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</si>
  <si>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</si>
  <si>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</si>
  <si>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</si>
  <si>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</si>
  <si>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</si>
  <si>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</si>
  <si>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</si>
  <si>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</si>
  <si>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</si>
  <si>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</si>
  <si>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</si>
  <si>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</si>
  <si>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</si>
  <si>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</si>
  <si>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</si>
  <si>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</si>
  <si>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</si>
  <si>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</si>
  <si>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</si>
  <si>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</si>
  <si>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</si>
  <si>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</si>
  <si>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</si>
  <si>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</si>
  <si>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</si>
  <si>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</si>
  <si>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</si>
  <si>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</si>
  <si>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</si>
  <si>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</si>
  <si>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</si>
  <si>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</si>
  <si>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</si>
  <si>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</si>
  <si>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</si>
  <si>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</si>
  <si>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</si>
  <si>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</si>
  <si>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</si>
  <si>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</si>
  <si>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</si>
  <si>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</si>
  <si>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</si>
  <si>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</si>
  <si>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</si>
  <si>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</si>
  <si>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</si>
  <si>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</si>
  <si>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</si>
  <si>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</si>
  <si>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</si>
  <si>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</si>
  <si>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</si>
  <si>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</si>
  <si>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</si>
  <si>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</si>
  <si>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</si>
  <si>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</si>
  <si>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</si>
  <si>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</si>
  <si>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</si>
  <si>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</si>
  <si>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</si>
  <si>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</si>
  <si>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</si>
  <si>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</si>
  <si>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</si>
  <si>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</si>
  <si>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</si>
  <si>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</si>
  <si>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</si>
  <si>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</si>
  <si>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</si>
  <si>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</si>
  <si>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</si>
  <si>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</si>
  <si>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</si>
  <si>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</si>
  <si>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</si>
  <si>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</si>
  <si>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</si>
  <si>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</si>
  <si>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</si>
  <si>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</si>
  <si>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</si>
  <si>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</si>
  <si>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</si>
  <si>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</si>
  <si>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</si>
  <si>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</si>
  <si>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</si>
  <si>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</si>
  <si>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</si>
  <si>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</si>
  <si>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</si>
  <si>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</si>
  <si>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</si>
  <si>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</si>
  <si>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</si>
  <si>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</si>
  <si>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</si>
  <si>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</si>
  <si>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</si>
  <si>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</si>
  <si>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</si>
  <si>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</si>
  <si>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</si>
  <si>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</si>
  <si>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</si>
  <si>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</si>
  <si>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</si>
  <si>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</si>
  <si>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</si>
  <si>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</si>
  <si>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</si>
  <si>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</si>
  <si>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</si>
  <si>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</si>
  <si>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</si>
  <si>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</si>
  <si>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</si>
  <si>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</si>
  <si>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</si>
  <si>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</si>
  <si>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</si>
  <si>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</si>
  <si>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</si>
  <si>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</si>
  <si>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</si>
  <si>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</si>
  <si>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</si>
  <si>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</si>
  <si>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</si>
  <si>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</si>
  <si>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</si>
  <si>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</si>
  <si>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</si>
  <si>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</si>
  <si>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</si>
  <si>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</si>
  <si>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</si>
  <si>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</si>
  <si>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</si>
  <si>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</si>
  <si>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</si>
  <si>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</si>
  <si>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</si>
  <si>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</si>
  <si>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</si>
  <si>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</si>
  <si>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</si>
  <si>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</si>
  <si>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</si>
  <si>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</si>
  <si>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</si>
  <si>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</si>
  <si>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</si>
  <si>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</si>
  <si>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</si>
  <si>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</si>
  <si>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</si>
  <si>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</si>
  <si>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</si>
  <si>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</si>
  <si>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</si>
  <si>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</si>
  <si>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</si>
  <si>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</si>
  <si>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</si>
  <si>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</si>
  <si>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</si>
  <si>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</si>
  <si>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</si>
  <si>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</si>
  <si>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</si>
  <si>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</si>
  <si>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</si>
  <si>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</si>
  <si>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</si>
  <si>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</si>
  <si>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</si>
  <si>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</si>
  <si>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</si>
  <si>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</si>
  <si>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</si>
  <si>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</si>
  <si>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</si>
  <si>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</si>
  <si>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</si>
  <si>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</si>
  <si>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</si>
  <si>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</si>
  <si>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</si>
  <si>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</si>
  <si>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</si>
  <si>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</si>
  <si>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</si>
  <si>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</si>
  <si>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</si>
  <si>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</si>
  <si>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</si>
  <si>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</si>
  <si>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</si>
  <si>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</si>
  <si>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</si>
  <si>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</si>
  <si>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</si>
  <si>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</si>
  <si>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</si>
  <si>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</si>
  <si>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</si>
  <si>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</si>
  <si>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</si>
  <si>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</si>
  <si>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</si>
  <si>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</si>
  <si>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</si>
  <si>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</si>
  <si>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</si>
  <si>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</si>
  <si>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</si>
  <si>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</si>
  <si>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</si>
  <si>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</si>
  <si>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</si>
  <si>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</si>
  <si>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</si>
  <si>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</si>
  <si>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</si>
  <si>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</si>
  <si>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</si>
  <si>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</si>
  <si>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</si>
  <si>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</si>
  <si>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</si>
  <si>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</si>
  <si>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</si>
  <si>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</si>
  <si>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</si>
  <si>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</si>
  <si>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</si>
  <si>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</si>
  <si>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</si>
  <si>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</si>
  <si>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</si>
  <si>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</si>
  <si>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</si>
  <si>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</si>
  <si>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</si>
  <si>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</si>
  <si>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</si>
  <si>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</si>
  <si>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</si>
  <si>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</si>
  <si>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</si>
  <si>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</si>
  <si>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</si>
  <si>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</si>
  <si>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</si>
  <si>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</si>
  <si>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</si>
  <si>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</si>
  <si>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</si>
  <si>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</si>
  <si>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</si>
  <si>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</si>
  <si>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</si>
  <si>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</si>
  <si>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</si>
  <si>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</si>
  <si>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</si>
  <si>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</si>
  <si>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</si>
  <si>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</si>
  <si>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</si>
  <si>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</si>
  <si>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</si>
  <si>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</si>
  <si>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</si>
  <si>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</si>
  <si>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</si>
  <si>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</si>
  <si>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</si>
  <si>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</si>
  <si>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</si>
  <si>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</si>
  <si>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</si>
  <si>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</si>
  <si>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</si>
  <si>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</si>
  <si>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</si>
  <si>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</si>
  <si>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</si>
  <si>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</si>
  <si>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</si>
  <si>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</si>
  <si>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</si>
  <si>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</si>
  <si>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</si>
  <si>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</si>
  <si>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</si>
  <si>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</si>
  <si>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</si>
  <si>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</si>
  <si>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</si>
  <si>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</si>
  <si>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</si>
  <si>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</si>
  <si>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</si>
  <si>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</si>
  <si>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</si>
  <si>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</si>
  <si>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</si>
  <si>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</si>
  <si>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</si>
  <si>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</si>
  <si>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</si>
  <si>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</si>
  <si>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</si>
  <si>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</si>
  <si>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</si>
  <si>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</si>
  <si>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</si>
  <si>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</si>
  <si>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</si>
  <si>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</si>
  <si>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</si>
  <si>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</si>
  <si>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</si>
  <si>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</si>
  <si>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</si>
  <si>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</si>
  <si>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</si>
  <si>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</si>
  <si>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</si>
  <si>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</si>
  <si>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</si>
  <si>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</si>
  <si>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</si>
  <si>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</si>
  <si>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</si>
  <si>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</si>
  <si>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</si>
  <si>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</si>
  <si>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</si>
  <si>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</si>
  <si>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</si>
  <si>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</si>
  <si>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</si>
  <si>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</si>
  <si>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</si>
  <si>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</si>
  <si>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</si>
  <si>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</si>
  <si>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</si>
  <si>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</si>
  <si>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</si>
  <si>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</si>
  <si>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</si>
  <si>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</si>
  <si>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</si>
  <si>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</si>
  <si>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</si>
  <si>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</si>
  <si>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</si>
  <si>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</si>
  <si>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</si>
  <si>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</si>
  <si>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</si>
  <si>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</si>
  <si>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</si>
  <si>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</si>
  <si>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</si>
  <si>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</si>
  <si>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</si>
  <si>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</si>
  <si>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</si>
  <si>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</si>
  <si>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</si>
  <si>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</si>
  <si>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</si>
  <si>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</si>
  <si>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</si>
  <si>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</si>
  <si>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</si>
  <si>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</si>
  <si>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</si>
  <si>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</si>
  <si>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</si>
  <si>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</si>
  <si>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</si>
  <si>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</si>
  <si>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</si>
  <si>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</si>
  <si>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</si>
  <si>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</si>
  <si>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</si>
  <si>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</si>
  <si>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</si>
  <si>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</si>
  <si>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</si>
  <si>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</si>
  <si>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</si>
  <si>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</si>
  <si>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</si>
  <si>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</si>
  <si>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</si>
  <si>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</si>
  <si>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</si>
  <si>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</si>
  <si>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</si>
  <si>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</si>
  <si>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</si>
  <si>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</si>
  <si>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</si>
  <si>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</si>
  <si>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</si>
  <si>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</si>
  <si>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</si>
  <si>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</si>
  <si>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</si>
  <si>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</si>
  <si>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</si>
  <si>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</si>
  <si>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</si>
  <si>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</si>
  <si>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</si>
  <si>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</si>
  <si>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</si>
  <si>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</si>
  <si>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</si>
  <si>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</si>
  <si>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</si>
  <si>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</si>
  <si>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</si>
  <si>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</si>
  <si>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</si>
  <si>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</si>
  <si>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</si>
  <si>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</si>
  <si>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</si>
  <si>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</si>
  <si>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</si>
  <si>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</si>
  <si>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</si>
  <si>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</si>
  <si>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</si>
  <si>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</si>
  <si>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</si>
  <si>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</si>
  <si>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</si>
  <si>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</si>
  <si>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</si>
  <si>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</si>
  <si>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</si>
  <si>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</si>
  <si>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</si>
  <si>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</si>
  <si>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</si>
  <si>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</si>
  <si>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</si>
  <si>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</si>
  <si>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</si>
  <si>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</si>
  <si>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</si>
  <si>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</si>
  <si>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</si>
  <si>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</si>
  <si>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</si>
  <si>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</si>
  <si>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</si>
  <si>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</si>
  <si>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</si>
  <si>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</si>
  <si>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</si>
  <si>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</si>
  <si>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</si>
  <si>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</si>
  <si>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</si>
  <si>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</si>
  <si>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</si>
  <si>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</si>
  <si>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</si>
  <si>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</si>
  <si>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</si>
  <si>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</si>
  <si>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</si>
  <si>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</si>
  <si>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</si>
  <si>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</si>
  <si>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</si>
  <si>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</si>
  <si>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</si>
  <si>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</si>
  <si>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</si>
  <si>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</si>
  <si>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</si>
  <si>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</si>
  <si>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</si>
  <si>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</si>
  <si>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</si>
  <si>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</si>
  <si>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</si>
  <si>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</si>
  <si>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</si>
  <si>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</si>
  <si>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</si>
  <si>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</si>
  <si>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</si>
  <si>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</si>
  <si>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</si>
  <si>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</si>
  <si>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</si>
  <si>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</si>
  <si>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</si>
  <si>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</si>
  <si>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</si>
  <si>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</si>
  <si>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</si>
  <si>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</si>
  <si>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</si>
  <si>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</si>
  <si>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</si>
  <si>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</si>
  <si>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</si>
  <si>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</si>
  <si>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</si>
  <si>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</si>
  <si>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</si>
  <si>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</si>
  <si>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</si>
  <si>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</si>
  <si>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</si>
  <si>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</si>
  <si>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</si>
  <si>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</si>
  <si>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</si>
  <si>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</si>
  <si>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</si>
  <si>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</si>
  <si>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</si>
  <si>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</si>
  <si>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</si>
  <si>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</si>
  <si>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</si>
  <si>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</si>
  <si>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</si>
  <si>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</si>
  <si>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</si>
  <si>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</si>
  <si>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</si>
  <si>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</si>
  <si>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</si>
  <si>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</si>
  <si>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</si>
  <si>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</si>
  <si>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</si>
  <si>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</si>
  <si>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</si>
  <si>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</si>
  <si>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</si>
  <si>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</si>
  <si>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</si>
  <si>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</si>
  <si>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</si>
  <si>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</si>
  <si>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</si>
  <si>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</si>
  <si>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</si>
  <si>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</si>
  <si>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</si>
  <si>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</si>
  <si>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</si>
  <si>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</si>
  <si>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</si>
  <si>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</si>
  <si>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</si>
  <si>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</si>
  <si>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</si>
  <si>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</si>
  <si>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</si>
  <si>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</si>
  <si>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</si>
  <si>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</si>
  <si>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</si>
  <si>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</si>
  <si>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</si>
  <si>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</si>
  <si>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</si>
  <si>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</si>
  <si>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</si>
  <si>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</si>
  <si>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</si>
  <si>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</si>
  <si>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</si>
  <si>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</si>
  <si>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</si>
  <si>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</si>
  <si>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</si>
  <si>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</si>
  <si>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</si>
  <si>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</si>
  <si>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</si>
  <si>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</si>
  <si>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</si>
  <si>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</si>
  <si>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</si>
  <si>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</si>
  <si>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</si>
  <si>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</si>
  <si>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</si>
  <si>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</si>
  <si>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</si>
  <si>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</si>
  <si>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</si>
  <si>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</si>
  <si>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</si>
  <si>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</si>
  <si>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</si>
  <si>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</si>
  <si>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</si>
  <si>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</si>
  <si>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</si>
  <si>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</si>
  <si>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</si>
  <si>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</si>
  <si>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</si>
  <si>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</si>
  <si>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</si>
  <si>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</si>
  <si>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</si>
  <si>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</si>
  <si>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</si>
  <si>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</si>
  <si>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</si>
  <si>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</si>
  <si>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</si>
  <si>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</si>
  <si>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</si>
  <si>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</si>
  <si>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</si>
  <si>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</si>
  <si>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</si>
  <si>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</si>
  <si>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</si>
  <si>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</si>
  <si>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</si>
  <si>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</si>
  <si>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</si>
  <si>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</si>
  <si>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</si>
  <si>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</si>
  <si>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</si>
  <si>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</si>
  <si>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</si>
  <si>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</si>
  <si>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</si>
  <si>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</si>
  <si>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</si>
  <si>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</si>
  <si>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</si>
  <si>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</si>
  <si>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</si>
  <si>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</si>
  <si>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</si>
  <si>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</si>
  <si>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</si>
  <si>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</si>
  <si>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</si>
  <si>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</si>
  <si>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</si>
  <si>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</si>
  <si>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</si>
  <si>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</si>
  <si>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</si>
  <si>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</si>
  <si>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</si>
  <si>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</si>
  <si>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</si>
  <si>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</si>
  <si>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</si>
  <si>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</si>
  <si>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</si>
  <si>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</si>
  <si>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</si>
  <si>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</si>
  <si>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</si>
  <si>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</si>
  <si>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</si>
  <si>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</si>
  <si>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</si>
  <si>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</si>
  <si>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</si>
  <si>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</si>
  <si>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</si>
  <si>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</si>
  <si>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</si>
  <si>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</si>
  <si>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</si>
  <si>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</si>
  <si>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</si>
  <si>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</si>
  <si>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</si>
  <si>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</si>
  <si>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</si>
  <si>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</si>
  <si>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</si>
  <si>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</si>
  <si>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</si>
  <si>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</si>
  <si>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</si>
  <si>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</si>
  <si>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</si>
  <si>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</si>
  <si>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</si>
  <si>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</si>
  <si>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</si>
  <si>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</si>
  <si>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</si>
  <si>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</si>
  <si>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</si>
  <si>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</si>
  <si>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</si>
  <si>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</si>
  <si>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</si>
  <si>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</si>
  <si>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</si>
  <si>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</si>
  <si>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</si>
  <si>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</si>
  <si>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</si>
  <si>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</si>
  <si>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</si>
  <si>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</si>
  <si>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</si>
  <si>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</si>
  <si>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</si>
  <si>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</si>
  <si>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</si>
  <si>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</si>
  <si>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</si>
  <si>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</si>
  <si>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</si>
  <si>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</si>
  <si>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</si>
  <si>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</si>
  <si>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</si>
  <si>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</si>
  <si>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</si>
  <si>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</si>
  <si>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</si>
  <si>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</si>
  <si>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</si>
  <si>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</si>
  <si>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</si>
  <si>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</si>
  <si>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</si>
  <si>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</si>
  <si>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</si>
  <si>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</si>
  <si>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</si>
  <si>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</si>
  <si>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</si>
  <si>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</si>
  <si>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</si>
  <si>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</si>
  <si>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</si>
  <si>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</si>
  <si>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</si>
  <si>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</si>
  <si>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</si>
  <si>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</si>
  <si>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</si>
  <si>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</si>
  <si>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</si>
  <si>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</si>
  <si>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</si>
  <si>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</si>
  <si>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</si>
  <si>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</si>
  <si>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</si>
  <si>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</si>
  <si>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</si>
  <si>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</si>
  <si>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</si>
  <si>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</si>
  <si>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</si>
  <si>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</si>
  <si>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</si>
  <si>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</si>
  <si>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</si>
  <si>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</si>
  <si>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</si>
  <si>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</si>
  <si>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</si>
  <si>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</si>
  <si>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</si>
  <si>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</si>
  <si>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</si>
  <si>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</si>
  <si>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</si>
  <si>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</si>
  <si>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</si>
  <si>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</si>
  <si>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</si>
  <si>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</si>
  <si>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</si>
  <si>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</si>
  <si>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</si>
  <si>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</si>
  <si>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</si>
  <si>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</si>
  <si>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</si>
  <si>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</si>
  <si>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</si>
  <si>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</si>
  <si>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</si>
  <si>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</si>
  <si>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</si>
  <si>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</si>
  <si>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</si>
  <si>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</si>
  <si>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</si>
  <si>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</si>
  <si>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</si>
  <si>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</si>
  <si>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</si>
  <si>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</si>
  <si>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</si>
  <si>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</si>
  <si>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</si>
  <si>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</si>
  <si>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</si>
  <si>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</si>
  <si>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</si>
  <si>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</si>
  <si>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</si>
  <si>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</si>
  <si>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</si>
  <si>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</si>
  <si>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</si>
  <si>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</si>
  <si>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</si>
  <si>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</si>
  <si>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</si>
  <si>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</si>
  <si>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</si>
  <si>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</si>
  <si>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</si>
  <si>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</si>
  <si>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</si>
  <si>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</si>
  <si>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</si>
  <si>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</si>
  <si>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</si>
  <si>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</si>
  <si>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</si>
  <si>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</si>
  <si>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</si>
  <si>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</si>
  <si>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</si>
  <si>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</si>
  <si>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</si>
  <si>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</si>
  <si>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</si>
  <si>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</si>
  <si>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</si>
  <si>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</si>
  <si>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</si>
  <si>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</si>
  <si>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</si>
  <si>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</si>
  <si>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</si>
  <si>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</si>
  <si>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</si>
  <si>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</si>
  <si>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</si>
  <si>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</si>
  <si>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</si>
  <si>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</si>
  <si>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</si>
  <si>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</si>
  <si>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</si>
  <si>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</si>
  <si>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</si>
  <si>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</si>
  <si>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</si>
  <si>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</si>
  <si>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</si>
  <si>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</si>
  <si>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</si>
  <si>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</si>
  <si>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</si>
  <si>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</si>
  <si>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</si>
  <si>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</si>
  <si>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</si>
  <si>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</si>
  <si>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</si>
  <si>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</si>
  <si>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</si>
  <si>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</si>
  <si>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</si>
  <si>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</si>
  <si>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</si>
  <si>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</si>
  <si>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</si>
  <si>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</si>
  <si>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</si>
  <si>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</si>
  <si>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</si>
  <si>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</si>
  <si>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</si>
  <si>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</si>
  <si>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</si>
  <si>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</si>
  <si>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</si>
  <si>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</si>
  <si>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</si>
  <si>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</si>
  <si>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</si>
  <si>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</si>
  <si>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</si>
  <si>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</si>
  <si>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</si>
  <si>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</si>
  <si>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</si>
  <si>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</si>
  <si>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</si>
  <si>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</si>
  <si>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</si>
  <si>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</si>
  <si>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</si>
  <si>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</si>
  <si>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</si>
  <si>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</si>
  <si>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</si>
  <si>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</si>
  <si>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</si>
  <si>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</si>
  <si>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</si>
  <si>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</si>
  <si>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</si>
  <si>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</si>
  <si>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</si>
  <si>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</si>
  <si>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</si>
  <si>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</si>
  <si>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</si>
  <si>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</si>
  <si>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</si>
  <si>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</si>
  <si>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</si>
  <si>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</si>
  <si>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</si>
  <si>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</si>
  <si>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</si>
  <si>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</si>
  <si>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</si>
  <si>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</si>
  <si>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</si>
  <si>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</si>
  <si>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</si>
  <si>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</si>
  <si>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</si>
  <si>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</si>
  <si>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</si>
  <si>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</si>
  <si>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</si>
  <si>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</si>
  <si>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</si>
  <si>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</si>
  <si>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</si>
  <si>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</si>
  <si>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</si>
  <si>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</si>
  <si>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</si>
  <si>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</si>
  <si>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</si>
  <si>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</si>
  <si>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</si>
  <si>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</si>
  <si>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</si>
  <si>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</si>
  <si>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</si>
  <si>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</si>
  <si>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</si>
  <si>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</si>
  <si>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</si>
  <si>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</si>
  <si>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</si>
  <si>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</si>
  <si>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</si>
  <si>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</si>
  <si>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</si>
  <si>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</si>
  <si>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</si>
  <si>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</si>
  <si>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</si>
  <si>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</si>
  <si>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</si>
  <si>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</si>
  <si>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</si>
  <si>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</si>
  <si>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</si>
  <si>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</si>
  <si>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</si>
  <si>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</si>
  <si>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</si>
  <si>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</si>
  <si>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</si>
  <si>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</si>
  <si>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</si>
  <si>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</si>
  <si>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</si>
  <si>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</si>
  <si>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</si>
  <si>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</si>
  <si>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</si>
  <si>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</si>
  <si>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</si>
  <si>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</si>
  <si>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</si>
  <si>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</si>
  <si>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</si>
  <si>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</si>
  <si>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</si>
  <si>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</si>
  <si>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</si>
  <si>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</si>
  <si>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</si>
  <si>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</si>
  <si>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</si>
  <si>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</si>
  <si>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</si>
  <si>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</si>
  <si>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</si>
  <si>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</si>
  <si>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</si>
  <si>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</si>
  <si>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</si>
  <si>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</si>
  <si>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</si>
  <si>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</si>
  <si>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</si>
  <si>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</si>
  <si>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</si>
  <si>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</si>
  <si>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</si>
  <si>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</si>
  <si>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</si>
  <si>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</si>
  <si>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</si>
  <si>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</si>
  <si>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</si>
  <si>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</si>
  <si>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</si>
  <si>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</si>
  <si>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</si>
  <si>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</si>
  <si>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</si>
  <si>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</si>
  <si>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</si>
  <si>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</si>
  <si>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</si>
  <si>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</si>
  <si>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</si>
  <si>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</si>
  <si>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</si>
  <si>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</si>
  <si>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</si>
  <si>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</si>
  <si>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</si>
  <si>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</si>
  <si>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</si>
  <si>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</si>
  <si>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</si>
  <si>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</si>
  <si>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</si>
  <si>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</si>
  <si>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</si>
  <si>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</si>
  <si>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</si>
  <si>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</si>
  <si>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</si>
  <si>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</si>
  <si>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</si>
  <si>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</si>
  <si>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</si>
  <si>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</si>
  <si>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</si>
  <si>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</si>
  <si>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</si>
  <si>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</si>
  <si>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</si>
  <si>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</si>
  <si>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</si>
  <si>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</si>
  <si>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</si>
  <si>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</si>
  <si>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</si>
  <si>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</si>
  <si>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</si>
  <si>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</si>
  <si>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</si>
  <si>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</si>
  <si>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</si>
  <si>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</si>
  <si>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</si>
  <si>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</si>
  <si>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</si>
  <si>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</si>
  <si>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</si>
  <si>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</si>
  <si>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</si>
  <si>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</si>
  <si>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</si>
  <si>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</si>
  <si>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</si>
  <si>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</si>
  <si>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</si>
  <si>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</si>
  <si>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</si>
  <si>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</si>
  <si>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</si>
  <si>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</si>
  <si>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</si>
  <si>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</si>
  <si>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</si>
  <si>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</si>
  <si>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</si>
  <si>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</si>
  <si>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</si>
  <si>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</si>
  <si>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</si>
  <si>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</si>
  <si>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</si>
  <si>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</si>
  <si>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</si>
  <si>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</si>
  <si>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</si>
  <si>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</si>
  <si>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</si>
  <si>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</si>
  <si>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</si>
  <si>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</si>
  <si>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</si>
  <si>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</si>
  <si>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</si>
  <si>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</si>
  <si>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</si>
  <si>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</si>
  <si>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</si>
  <si>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</si>
  <si>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</si>
  <si>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</si>
  <si>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</si>
  <si>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</si>
  <si>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</si>
  <si>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</si>
  <si>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</si>
  <si>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</si>
  <si>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</si>
  <si>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</si>
  <si>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</si>
  <si>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</si>
  <si>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</si>
  <si>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</si>
  <si>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</si>
  <si>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</si>
  <si>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</si>
  <si>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</si>
  <si>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</si>
  <si>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</si>
  <si>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</si>
  <si>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</si>
  <si>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</si>
  <si>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</si>
  <si>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</si>
  <si>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</si>
  <si>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</si>
  <si>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</si>
  <si>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</si>
  <si>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</si>
  <si>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</si>
  <si>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</si>
  <si>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</si>
  <si>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</si>
  <si>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</si>
  <si>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</si>
  <si>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</si>
  <si>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</si>
  <si>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</si>
  <si>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</si>
  <si>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</si>
  <si>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</si>
  <si>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</si>
  <si>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</si>
  <si>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</si>
  <si>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</si>
  <si>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</si>
  <si>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</si>
  <si>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</si>
  <si>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</si>
  <si>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</si>
  <si>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</si>
  <si>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</si>
  <si>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</si>
  <si>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</si>
  <si>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</si>
  <si>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</si>
  <si>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</si>
  <si>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</si>
  <si>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</si>
  <si>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</si>
  <si>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</si>
  <si>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</si>
  <si>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</si>
  <si>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</si>
  <si>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</si>
  <si>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</si>
  <si>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</si>
  <si>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</si>
  <si>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</si>
  <si>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</si>
  <si>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</si>
  <si>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</si>
  <si>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</si>
  <si>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</si>
  <si>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</si>
  <si>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</si>
  <si>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</si>
  <si>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</si>
  <si>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</si>
  <si>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</si>
  <si>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</si>
  <si>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</si>
  <si>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</si>
  <si>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</si>
  <si>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</si>
  <si>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</si>
  <si>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</si>
  <si>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</si>
  <si>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</si>
  <si>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</si>
  <si>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</si>
  <si>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</si>
  <si>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</si>
  <si>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</si>
  <si>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</si>
  <si>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</si>
  <si>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</si>
  <si>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</si>
  <si>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</si>
  <si>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</si>
  <si>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</si>
  <si>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</si>
  <si>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</si>
  <si>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</si>
  <si>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</si>
  <si>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</si>
  <si>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</si>
  <si>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</si>
  <si>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</si>
  <si>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</si>
  <si>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</si>
  <si>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</si>
  <si>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</si>
  <si>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</si>
  <si>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</si>
  <si>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</si>
  <si>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</si>
  <si>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</si>
  <si>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</si>
  <si>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</si>
  <si>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</si>
  <si>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</si>
  <si>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</si>
  <si>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</si>
  <si>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</si>
  <si>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</si>
  <si>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</si>
  <si>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</si>
  <si>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</si>
  <si>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</si>
  <si>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</si>
  <si>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</si>
  <si>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</si>
  <si>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</si>
  <si>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</si>
  <si>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</si>
  <si>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</si>
  <si>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</si>
  <si>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</si>
  <si>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</si>
  <si>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</si>
  <si>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</si>
  <si>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</si>
  <si>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</si>
  <si>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</si>
  <si>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</si>
  <si>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</si>
  <si>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</si>
  <si>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</si>
  <si>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</si>
  <si>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</si>
  <si>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</si>
  <si>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</si>
  <si>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</si>
  <si>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</si>
  <si>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</si>
  <si>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</si>
  <si>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</si>
  <si>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</si>
  <si>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</si>
  <si>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</si>
  <si>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</si>
  <si>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</si>
  <si>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</si>
  <si>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</si>
  <si>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</si>
  <si>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</si>
  <si>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</si>
  <si>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</si>
  <si>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</si>
  <si>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</si>
  <si>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</si>
  <si>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</si>
  <si>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</si>
  <si>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</si>
  <si>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</si>
  <si>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</si>
  <si>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</si>
  <si>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</si>
  <si>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</si>
  <si>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</si>
  <si>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</si>
  <si>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</si>
  <si>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</si>
  <si>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</si>
  <si>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</si>
  <si>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</si>
  <si>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</si>
  <si>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</si>
  <si>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</si>
  <si>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</si>
  <si>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</si>
  <si>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</si>
  <si>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</si>
  <si>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</si>
  <si>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</si>
  <si>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</si>
  <si>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</si>
  <si>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</si>
  <si>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</si>
  <si>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</si>
  <si>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</si>
  <si>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</si>
  <si>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</si>
  <si>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</si>
  <si>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</si>
  <si>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</si>
  <si>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</si>
  <si>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</si>
  <si>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</si>
  <si>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</si>
  <si>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</si>
  <si>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</si>
  <si>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</si>
  <si>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</si>
  <si>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</si>
  <si>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</si>
  <si>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</si>
  <si>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</si>
  <si>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</si>
  <si>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</si>
  <si>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</si>
  <si>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</si>
  <si>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</si>
  <si>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</si>
  <si>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</si>
  <si>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</si>
  <si>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</si>
  <si>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</si>
  <si>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</si>
  <si>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</si>
  <si>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</si>
  <si>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</si>
  <si>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</si>
  <si>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</si>
  <si>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</si>
  <si>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</si>
  <si>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</si>
  <si>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</si>
  <si>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</si>
  <si>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</si>
  <si>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</si>
  <si>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</si>
  <si>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</si>
  <si>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</si>
  <si>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</si>
  <si>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</si>
  <si>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</si>
  <si>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</si>
  <si>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</si>
  <si>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</si>
  <si>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</si>
  <si>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</si>
  <si>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</si>
  <si>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</si>
  <si>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</si>
  <si>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</si>
  <si>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</si>
  <si>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</si>
  <si>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</si>
  <si>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</si>
  <si>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</si>
  <si>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</si>
  <si>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</si>
  <si>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</si>
  <si>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</si>
  <si>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</si>
  <si>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</si>
  <si>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</si>
  <si>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</si>
  <si>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</si>
  <si>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</si>
  <si>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</si>
  <si>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</si>
  <si>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</si>
  <si>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</si>
  <si>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</si>
  <si>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</si>
  <si>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</si>
  <si>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</si>
  <si>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</si>
  <si>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</si>
  <si>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</si>
  <si>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</si>
  <si>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</si>
  <si>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</si>
  <si>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</si>
  <si>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</si>
  <si>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</si>
  <si>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</si>
  <si>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</si>
  <si>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</si>
  <si>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</si>
  <si>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</si>
  <si>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</si>
  <si>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</si>
  <si>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</si>
  <si>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</si>
  <si>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</si>
  <si>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</si>
  <si>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</si>
  <si>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</si>
  <si>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</si>
  <si>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</si>
  <si>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</si>
  <si>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</si>
  <si>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</si>
  <si>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</si>
  <si>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</si>
  <si>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</si>
  <si>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</si>
  <si>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</si>
  <si>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</si>
  <si>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</si>
  <si>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</si>
  <si>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</si>
  <si>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</si>
  <si>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</si>
  <si>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</si>
  <si>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</si>
  <si>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</si>
  <si>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</si>
  <si>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</si>
  <si>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</si>
  <si>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</si>
  <si>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</si>
  <si>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</si>
  <si>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</si>
  <si>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</si>
  <si>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</si>
  <si>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</si>
  <si>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</si>
  <si>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</si>
  <si>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</si>
  <si>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</si>
  <si>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</si>
  <si>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</si>
  <si>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</si>
  <si>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</si>
  <si>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</si>
  <si>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</si>
  <si>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</si>
  <si>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</si>
  <si>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</si>
  <si>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</si>
  <si>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</si>
  <si>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</si>
  <si>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</si>
  <si>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</si>
  <si>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</si>
  <si>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</si>
  <si>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</si>
  <si>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</si>
  <si>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</si>
  <si>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</si>
  <si>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</si>
  <si>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</si>
  <si>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</si>
  <si>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</si>
  <si>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</si>
  <si>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</si>
  <si>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</si>
  <si>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</si>
  <si>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</si>
  <si>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</si>
  <si>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</si>
  <si>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</si>
  <si>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</si>
  <si>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</si>
  <si>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</si>
  <si>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</si>
  <si>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</si>
  <si>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</si>
  <si>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</si>
  <si>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</si>
  <si>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</si>
  <si>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</si>
  <si>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</si>
  <si>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</si>
  <si>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</si>
  <si>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</si>
  <si>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</si>
  <si>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</si>
  <si>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</si>
  <si>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</si>
  <si>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</si>
  <si>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</si>
  <si>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</si>
  <si>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</si>
  <si>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</si>
  <si>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</si>
  <si>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</si>
  <si>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</si>
  <si>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</si>
  <si>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</si>
  <si>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</si>
  <si>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</si>
  <si>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</si>
  <si>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</si>
  <si>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</si>
  <si>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</si>
  <si>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</si>
  <si>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</si>
  <si>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</si>
  <si>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</si>
  <si>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</si>
  <si>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</si>
  <si>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</si>
  <si>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</si>
  <si>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</si>
  <si>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</si>
  <si>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</si>
  <si>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</si>
  <si>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</si>
  <si>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</si>
  <si>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</si>
  <si>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</si>
  <si>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</si>
  <si>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</si>
  <si>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</si>
  <si>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</si>
  <si>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</si>
  <si>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</si>
  <si>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</si>
  <si>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</si>
  <si>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</si>
  <si>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</si>
  <si>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</si>
  <si>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</si>
  <si>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</si>
  <si>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</si>
  <si>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</si>
  <si>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</si>
  <si>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</si>
  <si>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</si>
  <si>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</si>
  <si>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</si>
  <si>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</si>
  <si>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</si>
  <si>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</si>
  <si>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</si>
  <si>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</si>
  <si>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</si>
  <si>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</si>
  <si>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</si>
  <si>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</si>
  <si>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</si>
  <si>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</si>
  <si>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</si>
  <si>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</si>
  <si>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</si>
  <si>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</si>
  <si>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</si>
  <si>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</si>
  <si>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</si>
  <si>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</si>
  <si>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</si>
  <si>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</si>
  <si>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</si>
  <si>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</si>
  <si>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</si>
  <si>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</si>
  <si>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</si>
  <si>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</si>
  <si>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</si>
  <si>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</si>
  <si>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</si>
  <si>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</si>
  <si>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</si>
  <si>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</si>
  <si>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</si>
  <si>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</si>
  <si>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</si>
  <si>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</si>
  <si>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</si>
  <si>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</si>
  <si>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</si>
  <si>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</si>
  <si>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</si>
  <si>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</si>
  <si>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</si>
  <si>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</si>
  <si>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</si>
  <si>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</si>
  <si>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</si>
  <si>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</si>
  <si>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</si>
  <si>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</si>
  <si>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</si>
  <si>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</si>
  <si>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</si>
  <si>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</si>
  <si>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</si>
  <si>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</si>
  <si>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</si>
  <si>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</si>
  <si>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</si>
  <si>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</si>
  <si>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</si>
  <si>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</si>
  <si>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</si>
  <si>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</si>
  <si>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</si>
  <si>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</si>
  <si>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</si>
  <si>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</si>
  <si>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</si>
  <si>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</si>
  <si>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</si>
  <si>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</si>
  <si>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</si>
  <si>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</si>
  <si>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</si>
  <si>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</si>
  <si>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</si>
  <si>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</si>
  <si>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</si>
  <si>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</si>
  <si>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</si>
  <si>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</si>
  <si>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</si>
  <si>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</si>
  <si>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</si>
  <si>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</si>
  <si>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</si>
  <si>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</si>
  <si>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</si>
  <si>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</si>
  <si>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</si>
  <si>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</si>
  <si>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</si>
  <si>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</si>
  <si>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</si>
  <si>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</si>
  <si>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</si>
  <si>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</si>
  <si>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</si>
  <si>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</si>
  <si>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</si>
  <si>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</si>
  <si>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</si>
  <si>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</si>
  <si>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</si>
  <si>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</si>
  <si>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</si>
  <si>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</si>
  <si>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</si>
  <si>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</si>
  <si>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</si>
  <si>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</si>
  <si>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</si>
  <si>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</si>
  <si>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</si>
  <si>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</si>
  <si>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</si>
  <si>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</si>
  <si>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</si>
  <si>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</si>
  <si>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</si>
  <si>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</si>
  <si>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</si>
  <si>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</si>
  <si>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</si>
  <si>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</si>
  <si>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</si>
  <si>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</si>
  <si>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</si>
  <si>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</si>
  <si>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</si>
  <si>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</si>
  <si>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</si>
  <si>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</si>
  <si>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</si>
  <si>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</si>
  <si>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</si>
  <si>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</si>
  <si>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</si>
  <si>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</si>
  <si>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</si>
  <si>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</si>
  <si>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</si>
  <si>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</si>
  <si>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</si>
  <si>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</si>
  <si>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</si>
  <si>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</si>
  <si>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</si>
  <si>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</si>
  <si>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</si>
  <si>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</si>
  <si>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</si>
  <si>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</si>
  <si>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</si>
  <si>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</si>
  <si>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</si>
  <si>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</si>
  <si>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</si>
  <si>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</si>
  <si>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</si>
  <si>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</si>
  <si>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</si>
  <si>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</si>
  <si>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</si>
  <si>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</si>
  <si>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</si>
  <si>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</si>
  <si>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</si>
  <si>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</si>
  <si>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</si>
  <si>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</si>
  <si>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</si>
  <si>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</si>
  <si>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</si>
  <si>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</si>
  <si>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</si>
  <si>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</si>
  <si>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</si>
  <si>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</si>
  <si>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</si>
  <si>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</si>
  <si>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</si>
  <si>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</si>
  <si>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</si>
  <si>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</si>
  <si>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</si>
  <si>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</si>
  <si>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</si>
  <si>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</si>
  <si>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</si>
  <si>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</si>
  <si>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</si>
  <si>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</si>
  <si>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</si>
  <si>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</si>
  <si>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</si>
  <si>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</si>
  <si>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</si>
  <si>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</si>
  <si>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</si>
  <si>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</si>
  <si>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</si>
  <si>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</si>
  <si>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</si>
  <si>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</si>
  <si>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</si>
  <si>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</si>
  <si>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</si>
  <si>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</si>
  <si>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</si>
  <si>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</si>
  <si>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</si>
  <si>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</si>
  <si>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</si>
  <si>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</si>
  <si>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</si>
  <si>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</si>
  <si>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</si>
  <si>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</si>
  <si>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</si>
  <si>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</si>
  <si>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</si>
  <si>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</si>
  <si>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</si>
  <si>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</si>
  <si>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</si>
  <si>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</si>
  <si>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</si>
  <si>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</si>
  <si>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</si>
  <si>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</si>
  <si>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</si>
  <si>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</si>
  <si>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</si>
  <si>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</si>
  <si>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</si>
  <si>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</si>
  <si>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</si>
  <si>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</si>
  <si>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</si>
  <si>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</si>
  <si>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</si>
  <si>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</si>
  <si>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</si>
  <si>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</si>
  <si>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</si>
  <si>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</si>
  <si>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</si>
  <si>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</si>
  <si>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</si>
  <si>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</si>
  <si>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</si>
  <si>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</si>
  <si>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</si>
  <si>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</si>
  <si>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</si>
  <si>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</si>
  <si>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</si>
  <si>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</si>
  <si>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</si>
  <si>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</si>
  <si>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</si>
  <si>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</si>
  <si>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</si>
  <si>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</si>
  <si>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</si>
  <si>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</si>
  <si>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</si>
  <si>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</si>
  <si>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</si>
  <si>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</si>
  <si>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</si>
  <si>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</si>
  <si>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</si>
  <si>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</si>
  <si>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</si>
  <si>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</si>
  <si>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</si>
  <si>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</si>
  <si>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</si>
  <si>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</si>
  <si>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</si>
  <si>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</si>
  <si>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</si>
  <si>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</si>
  <si>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</si>
  <si>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</si>
  <si>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</si>
  <si>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</si>
  <si>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</si>
  <si>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</si>
  <si>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</si>
  <si>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</si>
  <si>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</si>
  <si>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</si>
  <si>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</si>
  <si>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</si>
  <si>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</si>
  <si>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</si>
  <si>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</si>
  <si>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</si>
  <si>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</si>
  <si>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</si>
  <si>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</si>
  <si>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</si>
  <si>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</si>
  <si>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</si>
  <si>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</si>
  <si>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</si>
  <si>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</si>
  <si>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</si>
  <si>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</si>
  <si>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</si>
  <si>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</si>
  <si>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</si>
  <si>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</si>
  <si>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</si>
  <si>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</si>
  <si>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</si>
  <si>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</si>
  <si>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</si>
  <si>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</si>
  <si>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</si>
  <si>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</si>
  <si>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</si>
  <si>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</si>
  <si>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</si>
  <si>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</si>
  <si>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</si>
  <si>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</si>
  <si>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</si>
  <si>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</si>
  <si>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</si>
  <si>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</si>
  <si>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</si>
  <si>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</si>
  <si>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</si>
  <si>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</si>
  <si>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</si>
  <si>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</si>
  <si>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</si>
  <si>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</si>
  <si>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</si>
  <si>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</si>
  <si>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</si>
  <si>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</si>
  <si>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</si>
  <si>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</si>
  <si>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</si>
  <si>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</si>
  <si>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</si>
  <si>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</si>
  <si>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</si>
  <si>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</si>
  <si>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</si>
  <si>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</si>
  <si>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</si>
  <si>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</si>
  <si>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</si>
  <si>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</si>
  <si>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</si>
  <si>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</si>
  <si>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</si>
  <si>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</si>
  <si>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</si>
  <si>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</si>
  <si>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</si>
  <si>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</si>
  <si>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</si>
  <si>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</si>
  <si>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</si>
  <si>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</si>
  <si>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</si>
  <si>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</si>
  <si>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</si>
  <si>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</si>
  <si>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</si>
  <si>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</si>
  <si>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</si>
  <si>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</si>
  <si>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</si>
  <si>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</si>
  <si>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</si>
  <si>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</si>
  <si>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</si>
  <si>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</si>
  <si>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</si>
  <si>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</si>
  <si>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</si>
  <si>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</si>
  <si>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</si>
  <si>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</si>
  <si>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</si>
  <si>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</si>
  <si>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</si>
  <si>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</si>
  <si>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</si>
  <si>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</si>
  <si>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</si>
  <si>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</si>
  <si>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</si>
  <si>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</si>
  <si>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</si>
  <si>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</si>
  <si>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</si>
  <si>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</si>
  <si>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</si>
  <si>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</si>
  <si>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</si>
  <si>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</si>
  <si>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</si>
  <si>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</si>
  <si>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</si>
  <si>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</si>
  <si>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</si>
  <si>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</si>
  <si>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</si>
  <si>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</si>
  <si>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</si>
  <si>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</si>
  <si>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</si>
  <si>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</si>
  <si>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</si>
  <si>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</si>
  <si>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</si>
  <si>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</si>
  <si>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</si>
  <si>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</si>
  <si>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</si>
  <si>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</si>
  <si>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</si>
  <si>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</si>
  <si>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</si>
  <si>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</si>
  <si>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</si>
  <si>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</si>
  <si>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</si>
  <si>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</si>
  <si>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</si>
  <si>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</si>
  <si>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</si>
  <si>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</si>
  <si>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</si>
  <si>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</si>
  <si>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</si>
  <si>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</si>
  <si>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</si>
  <si>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</si>
  <si>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</si>
  <si>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</si>
  <si>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</si>
  <si>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</si>
  <si>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</si>
  <si>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</si>
  <si>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</si>
  <si>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</si>
  <si>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</si>
  <si>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</si>
  <si>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</si>
  <si>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</si>
  <si>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</si>
  <si>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</si>
  <si>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</si>
  <si>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</si>
  <si>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</si>
  <si>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</si>
  <si>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</si>
  <si>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</si>
  <si>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</si>
  <si>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</si>
  <si>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</si>
  <si>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</si>
  <si>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</si>
  <si>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</si>
  <si>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</si>
  <si>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</si>
  <si>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</si>
  <si>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</si>
  <si>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</si>
  <si>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</si>
  <si>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</si>
  <si>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</si>
  <si>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</si>
  <si>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</si>
  <si>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</si>
  <si>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</si>
  <si>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</si>
  <si>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</si>
  <si>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</si>
  <si>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</si>
  <si>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</si>
  <si>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</si>
  <si>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</si>
  <si>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</si>
  <si>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</si>
  <si>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</si>
  <si>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</si>
  <si>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</si>
  <si>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</si>
  <si>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</si>
  <si>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</si>
  <si>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</si>
  <si>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</si>
  <si>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</si>
  <si>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</si>
  <si>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</si>
  <si>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</si>
  <si>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</si>
  <si>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</si>
  <si>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</si>
  <si>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</si>
  <si>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</si>
  <si>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</si>
  <si>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</si>
  <si>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</si>
  <si>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</si>
  <si>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</si>
  <si>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</si>
  <si>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</si>
  <si>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</si>
  <si>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</si>
  <si>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</si>
  <si>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</si>
  <si>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</si>
  <si>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</si>
  <si>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</si>
  <si>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</si>
  <si>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</si>
  <si>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</si>
  <si>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</si>
  <si>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</si>
  <si>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</si>
  <si>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</si>
  <si>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</si>
  <si>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</si>
  <si>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</si>
  <si>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</si>
  <si>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</si>
  <si>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</si>
  <si>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</si>
  <si>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</si>
  <si>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</si>
  <si>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</si>
  <si>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</si>
  <si>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</si>
  <si>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</si>
  <si>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</si>
  <si>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</si>
  <si>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</si>
  <si>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</si>
  <si>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</si>
  <si>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</si>
  <si>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</si>
  <si>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</si>
  <si>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</si>
  <si>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</si>
  <si>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</si>
  <si>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</si>
  <si>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</si>
  <si>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</si>
  <si>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</si>
  <si>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</si>
  <si>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</si>
  <si>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</si>
  <si>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</si>
  <si>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</si>
  <si>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</si>
  <si>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</si>
  <si>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</si>
  <si>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</si>
  <si>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</si>
  <si>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</si>
  <si>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</si>
  <si>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</si>
  <si>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</si>
  <si>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</si>
  <si>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</si>
  <si>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</si>
  <si>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</si>
  <si>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</si>
  <si>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</si>
  <si>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</si>
  <si>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</si>
  <si>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</si>
  <si>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</si>
  <si>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</si>
  <si>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</si>
  <si>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</si>
  <si>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</si>
  <si>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</si>
  <si>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</si>
  <si>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</si>
  <si>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</si>
  <si>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</si>
  <si>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</si>
  <si>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</si>
  <si>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</si>
  <si>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</si>
  <si>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</si>
  <si>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</si>
  <si>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</si>
  <si>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</si>
  <si>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</si>
  <si>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</si>
  <si>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</si>
  <si>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</si>
  <si>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</si>
  <si>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</si>
  <si>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</si>
  <si>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</si>
  <si>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</si>
  <si>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</si>
  <si>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</si>
  <si>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</si>
  <si>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</si>
  <si>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</si>
  <si>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</si>
  <si>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</si>
  <si>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</si>
  <si>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</si>
  <si>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</si>
  <si>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</si>
  <si>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</si>
  <si>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</si>
  <si>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</si>
  <si>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</si>
  <si>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</si>
  <si>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</si>
  <si>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</si>
  <si>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</si>
  <si>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</si>
  <si>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</si>
  <si>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</si>
  <si>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</si>
  <si>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</si>
  <si>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</si>
  <si>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</si>
  <si>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</si>
  <si>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</si>
  <si>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</si>
  <si>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</si>
  <si>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</si>
  <si>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</si>
  <si>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</si>
  <si>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</si>
  <si>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</si>
  <si>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</si>
  <si>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</si>
  <si>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</si>
  <si>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</si>
  <si>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</si>
  <si>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</si>
  <si>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</si>
  <si>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</si>
  <si>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</si>
  <si>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</si>
  <si>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</si>
  <si>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</si>
  <si>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</si>
  <si>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</si>
  <si>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</si>
  <si>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</si>
  <si>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</si>
  <si>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</si>
  <si>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</si>
  <si>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</si>
  <si>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</si>
  <si>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</si>
  <si>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</si>
  <si>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</si>
  <si>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</si>
  <si>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</si>
  <si>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</si>
  <si>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</si>
  <si>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</si>
  <si>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</si>
  <si>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</si>
  <si>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</si>
  <si>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</si>
  <si>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</si>
  <si>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</si>
  <si>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</si>
  <si>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</si>
  <si>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</si>
  <si>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</si>
  <si>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</si>
  <si>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</si>
  <si>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</si>
  <si>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</si>
  <si>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</si>
  <si>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</si>
  <si>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</si>
  <si>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</si>
  <si>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</si>
  <si>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</si>
  <si>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</si>
  <si>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</si>
  <si>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</si>
  <si>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</si>
  <si>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</si>
  <si>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</si>
  <si>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</si>
  <si>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</si>
  <si>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</si>
  <si>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</si>
  <si>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</si>
  <si>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</si>
  <si>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</si>
  <si>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</si>
  <si>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</si>
  <si>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</si>
  <si>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</si>
  <si>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</si>
  <si>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</si>
  <si>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</si>
  <si>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</si>
  <si>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</si>
  <si>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</si>
  <si>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</si>
  <si>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</si>
  <si>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</si>
  <si>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</si>
  <si>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</si>
  <si>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</si>
  <si>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</si>
  <si>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</si>
  <si>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</si>
  <si>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</si>
  <si>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</si>
  <si>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</si>
  <si>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</si>
  <si>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</si>
  <si>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</si>
  <si>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</si>
  <si>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</si>
  <si>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</si>
  <si>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</si>
  <si>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</si>
  <si>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</si>
  <si>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</si>
  <si>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</si>
  <si>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</si>
  <si>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</si>
  <si>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</si>
  <si>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</si>
  <si>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</si>
  <si>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</si>
  <si>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</si>
  <si>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</si>
  <si>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</si>
  <si>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</si>
  <si>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</si>
  <si>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</si>
  <si>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</si>
  <si>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</si>
  <si>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</si>
  <si>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</si>
  <si>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</si>
  <si>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</si>
  <si>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</si>
  <si>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</si>
  <si>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</si>
  <si>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</si>
  <si>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</si>
  <si>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</si>
  <si>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</si>
  <si>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</si>
  <si>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</si>
  <si>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</si>
  <si>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</si>
  <si>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</si>
  <si>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</si>
  <si>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</si>
  <si>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</si>
  <si>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</si>
  <si>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</si>
  <si>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</si>
  <si>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</si>
  <si>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</si>
  <si>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</si>
  <si>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</si>
  <si>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</si>
  <si>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</si>
  <si>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</si>
  <si>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</si>
  <si>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</si>
  <si>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</si>
  <si>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</si>
  <si>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</si>
  <si>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</si>
  <si>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</si>
  <si>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</si>
  <si>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</si>
  <si>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</si>
  <si>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</si>
  <si>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</si>
  <si>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</si>
  <si>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</si>
  <si>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</si>
  <si>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</si>
  <si>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</si>
  <si>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</si>
  <si>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</si>
  <si>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</si>
  <si>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</si>
  <si>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</si>
  <si>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</si>
  <si>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</si>
  <si>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</si>
  <si>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</si>
  <si>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</si>
  <si>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</si>
  <si>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</si>
  <si>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</si>
  <si>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</si>
  <si>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</si>
  <si>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</si>
  <si>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</si>
  <si>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</si>
  <si>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</si>
  <si>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</si>
  <si>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</si>
  <si>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</si>
  <si>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</si>
  <si>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</si>
  <si>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</si>
  <si>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</si>
  <si>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</si>
  <si>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</si>
  <si>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</si>
  <si>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</si>
  <si>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</si>
  <si>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</si>
  <si>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</si>
  <si>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</si>
  <si>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</si>
  <si>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</si>
  <si>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</si>
  <si>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</si>
  <si>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</si>
  <si>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</si>
  <si>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</si>
  <si>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</si>
  <si>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</si>
  <si>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</si>
  <si>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</si>
  <si>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</si>
  <si>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</si>
  <si>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</si>
  <si>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</si>
  <si>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</si>
  <si>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</si>
  <si>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</si>
  <si>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</si>
  <si>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</si>
  <si>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</si>
  <si>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</si>
  <si>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</si>
  <si>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</si>
  <si>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</si>
  <si>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</si>
  <si>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</si>
  <si>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</si>
  <si>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</si>
  <si>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</si>
  <si>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</si>
  <si>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</si>
  <si>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</si>
  <si>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</si>
  <si>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</si>
  <si>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</si>
  <si>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</si>
  <si>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</si>
  <si>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</si>
  <si>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</si>
  <si>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</si>
  <si>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</si>
  <si>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</si>
  <si>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</si>
  <si>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</si>
  <si>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</si>
  <si>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</si>
  <si>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</si>
  <si>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</si>
  <si>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</si>
  <si>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</si>
  <si>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</si>
  <si>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</si>
  <si>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</si>
  <si>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</si>
  <si>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</si>
  <si>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</si>
  <si>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</si>
  <si>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</si>
  <si>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</si>
  <si>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</si>
  <si>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</si>
  <si>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</si>
  <si>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</si>
  <si>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</si>
  <si>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</si>
  <si>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</si>
  <si>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</si>
  <si>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</si>
  <si>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</si>
  <si>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</si>
  <si>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</si>
  <si>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</si>
  <si>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</si>
  <si>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</si>
  <si>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</si>
  <si>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</si>
  <si>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</si>
  <si>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</si>
  <si>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</si>
  <si>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</si>
  <si>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</si>
  <si>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</si>
  <si>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</si>
  <si>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</si>
  <si>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</si>
  <si>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</si>
  <si>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</si>
  <si>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</si>
  <si>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</si>
  <si>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</si>
  <si>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</si>
  <si>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</si>
  <si>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</si>
  <si>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</si>
  <si>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</si>
  <si>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</si>
  <si>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</si>
  <si>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</si>
  <si>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</si>
  <si>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</si>
  <si>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</si>
  <si>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</si>
  <si>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</si>
  <si>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</si>
  <si>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</si>
  <si>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</si>
  <si>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</si>
  <si>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</si>
  <si>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</si>
  <si>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</si>
  <si>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</si>
  <si>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</si>
  <si>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</si>
  <si>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</si>
  <si>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</si>
  <si>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</si>
  <si>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</si>
  <si>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</si>
  <si>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</si>
  <si>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</si>
  <si>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</si>
  <si>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</si>
  <si>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</si>
  <si>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</si>
  <si>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</si>
  <si>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</si>
  <si>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</si>
  <si>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</si>
  <si>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</si>
  <si>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</si>
  <si>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</si>
  <si>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</si>
  <si>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</si>
  <si>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</si>
  <si>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</si>
  <si>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</si>
  <si>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</si>
  <si>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</si>
  <si>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</si>
  <si>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</si>
  <si>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</si>
  <si>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</si>
  <si>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</si>
  <si>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</si>
  <si>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</si>
  <si>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</si>
  <si>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</si>
  <si>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</si>
  <si>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</si>
  <si>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</si>
  <si>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</si>
  <si>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</si>
  <si>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</si>
  <si>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</si>
  <si>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</si>
  <si>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</si>
  <si>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</si>
  <si>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</si>
  <si>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</si>
  <si>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</si>
  <si>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</si>
  <si>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</si>
  <si>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</si>
  <si>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</si>
  <si>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</si>
  <si>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</si>
  <si>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</si>
  <si>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</si>
  <si>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</si>
  <si>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</si>
  <si>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</si>
  <si>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</si>
  <si>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</si>
  <si>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</si>
  <si>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</si>
  <si>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</si>
  <si>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</si>
  <si>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</si>
  <si>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</si>
  <si>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</si>
  <si>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</si>
  <si>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</si>
  <si>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</si>
  <si>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</si>
  <si>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</si>
  <si>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</si>
  <si>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</si>
  <si>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</si>
  <si>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</si>
  <si>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</si>
  <si>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</si>
  <si>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</si>
  <si>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</si>
  <si>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</si>
  <si>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</si>
  <si>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</si>
  <si>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</si>
  <si>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</si>
  <si>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</si>
  <si>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</si>
  <si>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</si>
  <si>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</si>
  <si>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</si>
  <si>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</si>
  <si>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</si>
  <si>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</si>
  <si>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</si>
  <si>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</si>
  <si>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</si>
  <si>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</si>
  <si>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</si>
  <si>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</si>
  <si>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</si>
  <si>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</si>
  <si>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</si>
  <si>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</si>
  <si>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</si>
  <si>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</si>
  <si>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</si>
  <si>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</si>
  <si>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</si>
  <si>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</si>
  <si>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</si>
  <si>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</si>
  <si>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</si>
  <si>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</si>
  <si>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</si>
  <si>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</si>
  <si>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</si>
  <si>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</si>
  <si>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</si>
  <si>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</si>
  <si>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</si>
  <si>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</si>
  <si>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</si>
  <si>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</si>
  <si>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</si>
  <si>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</si>
  <si>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</si>
  <si>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</si>
  <si>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</si>
  <si>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</si>
  <si>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</si>
  <si>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</si>
  <si>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</si>
  <si>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</si>
  <si>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</si>
  <si>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</si>
  <si>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</si>
  <si>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</si>
  <si>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</si>
  <si>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</si>
  <si>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</si>
  <si>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</si>
  <si>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</si>
  <si>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</si>
  <si>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</si>
  <si>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</si>
  <si>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</si>
  <si>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</si>
  <si>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</si>
  <si>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</si>
  <si>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</si>
  <si>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</si>
  <si>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</si>
  <si>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</si>
  <si>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</si>
  <si>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</si>
  <si>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</si>
  <si>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</si>
  <si>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</si>
  <si>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</si>
  <si>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</si>
  <si>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</si>
  <si>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</si>
  <si>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</si>
  <si>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</si>
  <si>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</si>
  <si>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</si>
  <si>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</si>
  <si>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</si>
  <si>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</si>
  <si>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</si>
  <si>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</si>
  <si>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</si>
  <si>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</si>
  <si>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</si>
  <si>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</si>
  <si>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</si>
  <si>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</si>
  <si>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</si>
  <si>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</si>
  <si>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</si>
  <si>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</si>
  <si>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</si>
  <si>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</si>
  <si>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</si>
  <si>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</si>
  <si>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</si>
  <si>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</si>
  <si>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</si>
  <si>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</si>
  <si>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</si>
  <si>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</si>
  <si>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</si>
  <si>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</si>
  <si>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</si>
  <si>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</si>
  <si>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</si>
  <si>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</si>
  <si>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</si>
  <si>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</si>
  <si>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</si>
  <si>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</si>
  <si>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</si>
  <si>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</si>
  <si>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</si>
  <si>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</si>
  <si>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</si>
  <si>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</si>
  <si>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</si>
  <si>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</si>
  <si>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</si>
  <si>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</si>
  <si>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</si>
  <si>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</si>
  <si>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</si>
  <si>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</si>
  <si>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</si>
  <si>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</si>
  <si>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</si>
  <si>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</si>
  <si>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</si>
  <si>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</si>
  <si>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</si>
  <si>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</si>
  <si>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</si>
  <si>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</si>
  <si>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</si>
  <si>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</si>
  <si>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</si>
  <si>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</si>
  <si>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</si>
  <si>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</si>
  <si>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</si>
  <si>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</si>
  <si>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</si>
  <si>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</si>
  <si>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</si>
  <si>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</si>
  <si>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</si>
  <si>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</si>
  <si>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</si>
  <si>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</si>
  <si>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</si>
  <si>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</si>
  <si>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</si>
  <si>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</si>
  <si>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</si>
  <si>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</si>
  <si>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</si>
  <si>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</si>
  <si>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</si>
  <si>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</si>
  <si>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</si>
  <si>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</si>
  <si>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</si>
  <si>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</si>
  <si>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</si>
  <si>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</si>
  <si>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</si>
  <si>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</si>
  <si>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</si>
  <si>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</si>
  <si>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</si>
  <si>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</si>
  <si>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</si>
  <si>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</si>
  <si>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</si>
  <si>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</si>
  <si>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</si>
  <si>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</si>
  <si>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</si>
  <si>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</si>
  <si>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</si>
  <si>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</si>
  <si>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</si>
  <si>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</si>
  <si>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</si>
  <si>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</si>
  <si>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</si>
  <si>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</si>
  <si>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</si>
  <si>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</si>
  <si>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</si>
  <si>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</si>
  <si>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</si>
  <si>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</si>
  <si>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</si>
  <si>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</si>
  <si>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</si>
  <si>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</si>
  <si>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</si>
  <si>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</si>
  <si>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</si>
  <si>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</si>
  <si>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</si>
  <si>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</si>
  <si>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</si>
  <si>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</si>
  <si>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</si>
  <si>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</si>
  <si>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</si>
  <si>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</si>
  <si>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</si>
  <si>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</si>
  <si>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</si>
  <si>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</si>
  <si>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</si>
  <si>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</si>
  <si>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</si>
  <si>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</si>
  <si>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</si>
  <si>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</si>
  <si>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</si>
  <si>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</si>
  <si>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</si>
  <si>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</si>
  <si>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</si>
  <si>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</si>
  <si>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</si>
  <si>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</si>
  <si>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</si>
  <si>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</si>
  <si>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</si>
  <si>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</si>
  <si>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</si>
  <si>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</si>
  <si>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</si>
  <si>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</si>
  <si>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</si>
  <si>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</si>
  <si>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</si>
  <si>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</si>
  <si>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</si>
  <si>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</si>
  <si>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</si>
  <si>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</si>
  <si>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</si>
  <si>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</si>
  <si>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</si>
  <si>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</si>
  <si>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</si>
  <si>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</si>
  <si>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</si>
  <si>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</si>
  <si>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</si>
  <si>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</si>
  <si>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</si>
  <si>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</si>
  <si>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</si>
  <si>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</si>
  <si>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</si>
  <si>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</si>
  <si>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</si>
  <si>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</si>
  <si>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</si>
  <si>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</si>
  <si>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</si>
  <si>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</si>
  <si>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</si>
  <si>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</si>
  <si>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</si>
  <si>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</si>
  <si>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</si>
  <si>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</si>
  <si>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</si>
  <si>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</si>
  <si>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</si>
  <si>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</si>
  <si>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</si>
  <si>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</si>
  <si>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</si>
  <si>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</si>
  <si>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</si>
  <si>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</si>
  <si>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</si>
  <si>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</si>
  <si>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</si>
  <si>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</si>
  <si>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</si>
  <si>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</si>
  <si>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</si>
  <si>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</si>
  <si>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</si>
  <si>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</si>
  <si>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</si>
  <si>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</si>
  <si>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</si>
  <si>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</si>
  <si>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</si>
  <si>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</si>
  <si>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</si>
  <si>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</si>
  <si>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</si>
  <si>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</si>
  <si>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</si>
  <si>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</si>
  <si>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</si>
  <si>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</si>
  <si>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</si>
  <si>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</si>
  <si>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</si>
  <si>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</si>
  <si>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</si>
  <si>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</si>
  <si>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</si>
  <si>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</si>
  <si>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</si>
  <si>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</si>
  <si>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</si>
  <si>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</si>
  <si>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</si>
  <si>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</si>
  <si>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</si>
  <si>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</si>
  <si>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</si>
  <si>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</si>
  <si>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</si>
  <si>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</si>
  <si>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</si>
  <si>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</si>
  <si>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</si>
  <si>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</si>
  <si>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</si>
  <si>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</si>
  <si>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</si>
  <si>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</si>
  <si>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</si>
  <si>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</si>
  <si>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</si>
  <si>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</si>
  <si>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</si>
  <si>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</si>
  <si>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</si>
  <si>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</si>
  <si>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</si>
  <si>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</si>
  <si>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</si>
  <si>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</si>
  <si>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</si>
  <si>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</si>
  <si>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</si>
  <si>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</si>
  <si>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</si>
  <si>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</si>
  <si>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</si>
  <si>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</si>
  <si>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</si>
  <si>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</si>
  <si>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</si>
  <si>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</si>
  <si>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</si>
  <si>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</si>
  <si>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</si>
  <si>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</si>
  <si>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</si>
  <si>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</si>
  <si>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</si>
  <si>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</si>
  <si>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</si>
  <si>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</si>
  <si>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</si>
  <si>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</si>
  <si>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</si>
  <si>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</si>
  <si>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</si>
  <si>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</si>
  <si>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</si>
  <si>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</si>
  <si>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</si>
  <si>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</si>
  <si>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</si>
  <si>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</si>
  <si>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</si>
  <si>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</si>
  <si>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</si>
  <si>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</si>
  <si>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</si>
  <si>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</si>
  <si>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</si>
  <si>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</si>
  <si>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</si>
  <si>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</si>
  <si>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</si>
  <si>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</si>
  <si>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</si>
  <si>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</si>
  <si>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</si>
  <si>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</si>
  <si>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</si>
  <si>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</si>
  <si>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</si>
  <si>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</si>
  <si>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</si>
  <si>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</si>
  <si>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</si>
  <si>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</si>
  <si>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</si>
  <si>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</si>
  <si>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</si>
  <si>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</si>
  <si>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</si>
  <si>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</si>
  <si>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</si>
  <si>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</si>
  <si>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</si>
  <si>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</si>
  <si>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</si>
  <si>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</si>
  <si>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</si>
  <si>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</si>
  <si>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</si>
  <si>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</si>
  <si>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</si>
  <si>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</si>
  <si>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</si>
  <si>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</si>
  <si>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</si>
  <si>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</si>
  <si>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</si>
  <si>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</si>
  <si>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</si>
  <si>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</si>
  <si>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</si>
  <si>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</si>
  <si>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</si>
  <si>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</si>
  <si>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</si>
  <si>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</si>
  <si>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</si>
  <si>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</si>
  <si>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</si>
  <si>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</si>
  <si>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</si>
  <si>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</si>
  <si>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</si>
  <si>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</si>
  <si>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</si>
  <si>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</si>
  <si>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</si>
  <si>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</si>
  <si>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</si>
  <si>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</si>
  <si>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</si>
  <si>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</si>
  <si>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</si>
  <si>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</si>
  <si>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</si>
  <si>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</si>
  <si>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</si>
  <si>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</si>
  <si>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</si>
  <si>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</si>
  <si>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</si>
  <si>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</si>
  <si>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</si>
  <si>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</si>
  <si>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</si>
  <si>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</si>
  <si>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</si>
  <si>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</si>
  <si>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</si>
  <si>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</si>
  <si>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</si>
  <si>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</si>
  <si>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</si>
  <si>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</si>
  <si>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</si>
  <si>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</si>
  <si>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</si>
  <si>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</si>
  <si>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</si>
  <si>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</si>
  <si>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</si>
  <si>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</si>
  <si>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</si>
  <si>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</si>
  <si>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</si>
  <si>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</si>
  <si>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</si>
  <si>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</si>
  <si>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</si>
  <si>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</si>
  <si>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</si>
  <si>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</si>
  <si>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</si>
  <si>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</si>
  <si>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</si>
  <si>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</si>
  <si>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</si>
  <si>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</si>
  <si>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</si>
  <si>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</si>
  <si>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</si>
  <si>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</si>
  <si>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</si>
  <si>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</si>
  <si>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</si>
  <si>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</si>
  <si>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</si>
  <si>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</si>
  <si>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</si>
  <si>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</si>
  <si>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</si>
  <si>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</si>
  <si>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</si>
  <si>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</si>
  <si>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</si>
  <si>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</si>
  <si>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</si>
  <si>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</si>
  <si>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</si>
  <si>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</si>
  <si>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</si>
  <si>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</si>
  <si>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</si>
  <si>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</si>
  <si>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</si>
  <si>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</si>
  <si>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</si>
  <si>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</si>
  <si>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</si>
  <si>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</si>
  <si>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</si>
  <si>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</si>
  <si>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</si>
  <si>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</si>
  <si>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</si>
  <si>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</si>
  <si>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</si>
  <si>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</si>
  <si>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</si>
  <si>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</si>
  <si>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</si>
  <si>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</si>
  <si>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</si>
  <si>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</si>
  <si>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</si>
  <si>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</si>
  <si>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</si>
  <si>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</si>
  <si>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</si>
  <si>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</si>
  <si>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</si>
  <si>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</si>
  <si>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</si>
  <si>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</si>
  <si>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</si>
  <si>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</si>
  <si>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</si>
  <si>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</si>
  <si>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</si>
  <si>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</si>
  <si>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</si>
  <si>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</si>
  <si>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</si>
  <si>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</si>
  <si>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</si>
  <si>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</si>
  <si>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</si>
  <si>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</si>
  <si>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</si>
  <si>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</si>
  <si>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</si>
  <si>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</si>
  <si>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</si>
  <si>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</si>
  <si>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</si>
  <si>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</si>
  <si>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</si>
  <si>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</si>
  <si>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</si>
  <si>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</si>
  <si>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</si>
  <si>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</si>
  <si>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</si>
  <si>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</si>
  <si>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</si>
  <si>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</si>
  <si>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</si>
  <si>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</si>
  <si>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</si>
  <si>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</si>
  <si>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</si>
  <si>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</si>
  <si>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</si>
  <si>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</si>
  <si>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</si>
  <si>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</si>
  <si>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</si>
  <si>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</si>
  <si>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</si>
  <si>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</si>
  <si>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</si>
  <si>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</si>
  <si>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</si>
  <si>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</si>
  <si>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</si>
  <si>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</si>
  <si>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</si>
  <si>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</si>
  <si>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</si>
  <si>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</si>
  <si>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</si>
  <si>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</si>
  <si>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</si>
  <si>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</si>
  <si>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</si>
  <si>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</si>
  <si>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</si>
  <si>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</si>
  <si>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</si>
  <si>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</si>
  <si>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</si>
  <si>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</si>
  <si>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</si>
  <si>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</si>
  <si>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</si>
  <si>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</si>
  <si>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</si>
  <si>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</si>
  <si>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</si>
  <si>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</si>
  <si>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</si>
  <si>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</si>
  <si>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</si>
  <si>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</si>
  <si>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</si>
  <si>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</si>
  <si>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</si>
  <si>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</si>
  <si>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</si>
  <si>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</si>
  <si>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</si>
  <si>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</si>
  <si>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</si>
  <si>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</si>
  <si>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</si>
  <si>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</si>
  <si>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</si>
  <si>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</si>
  <si>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</si>
  <si>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</si>
  <si>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</si>
  <si>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</si>
  <si>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</si>
  <si>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</si>
  <si>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</si>
  <si>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</si>
  <si>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</si>
  <si>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</si>
  <si>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</si>
  <si>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</si>
  <si>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</si>
  <si>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</si>
  <si>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</si>
  <si>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</si>
  <si>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</si>
  <si>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</si>
  <si>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</si>
  <si>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</si>
  <si>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</si>
  <si>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</si>
  <si>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</si>
  <si>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</si>
  <si>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</si>
  <si>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</si>
  <si>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</si>
  <si>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</si>
  <si>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</si>
  <si>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</si>
  <si>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</si>
  <si>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</si>
  <si>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</si>
  <si>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</si>
  <si>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</si>
  <si>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</si>
  <si>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</si>
  <si>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</si>
  <si>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</si>
  <si>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</si>
  <si>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</si>
  <si>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</si>
  <si>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</si>
  <si>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</si>
  <si>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</si>
  <si>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</si>
  <si>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</si>
  <si>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</si>
  <si>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</si>
  <si>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</si>
  <si>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</si>
  <si>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</si>
  <si>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</si>
  <si>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</si>
  <si>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</si>
  <si>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</si>
  <si>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</si>
  <si>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</si>
  <si>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</si>
  <si>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</si>
  <si>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</si>
  <si>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</si>
  <si>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</si>
  <si>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</si>
  <si>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</si>
  <si>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</si>
  <si>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</si>
  <si>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</si>
  <si>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</si>
  <si>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</si>
  <si>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</si>
  <si>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</si>
  <si>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</si>
  <si>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</si>
  <si>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</si>
  <si>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</si>
  <si>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</si>
  <si>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</si>
  <si>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</si>
  <si>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</si>
  <si>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</si>
  <si>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</si>
  <si>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</si>
  <si>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</si>
  <si>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</si>
  <si>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</si>
  <si>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</si>
  <si>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</si>
  <si>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</si>
  <si>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</si>
  <si>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</si>
  <si>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</si>
  <si>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</si>
  <si>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</si>
  <si>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</si>
  <si>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</si>
  <si>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</si>
  <si>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</si>
  <si>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</si>
  <si>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</si>
  <si>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</si>
  <si>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</si>
  <si>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</si>
  <si>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</si>
  <si>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</si>
  <si>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</si>
  <si>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</si>
  <si>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</si>
  <si>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</si>
  <si>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</si>
  <si>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</si>
  <si>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</si>
  <si>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</si>
  <si>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</si>
  <si>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</si>
  <si>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</si>
  <si>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</si>
  <si>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</si>
  <si>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</si>
  <si>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</si>
  <si>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</si>
  <si>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</si>
  <si>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</si>
  <si>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</si>
  <si>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</si>
  <si>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</si>
  <si>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</si>
  <si>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</si>
  <si>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</si>
  <si>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</si>
  <si>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</si>
  <si>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</si>
  <si>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</si>
  <si>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</si>
  <si>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</si>
  <si>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</si>
  <si>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</si>
  <si>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</si>
  <si>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</si>
  <si>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</si>
  <si>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</si>
  <si>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</si>
  <si>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</si>
  <si>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</si>
  <si>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</si>
  <si>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</si>
  <si>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</si>
  <si>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</si>
  <si>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</si>
  <si>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</si>
  <si>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</si>
  <si>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</si>
  <si>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</si>
  <si>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</si>
  <si>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</si>
  <si>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</si>
  <si>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</si>
  <si>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</si>
  <si>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</si>
  <si>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</si>
  <si>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</si>
  <si>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</si>
  <si>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</si>
  <si>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</si>
  <si>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</si>
  <si>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</si>
  <si>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</si>
  <si>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</si>
  <si>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</si>
  <si>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</si>
  <si>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</si>
  <si>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</si>
  <si>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</si>
  <si>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</si>
  <si>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</si>
  <si>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</si>
  <si>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</si>
  <si>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</si>
  <si>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</si>
  <si>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</si>
  <si>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</si>
  <si>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</si>
  <si>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</si>
  <si>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</si>
  <si>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</si>
  <si>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</si>
  <si>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</si>
  <si>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</si>
  <si>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</si>
  <si>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</si>
  <si>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</si>
  <si>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</si>
  <si>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</si>
  <si>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</si>
  <si>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</si>
  <si>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</si>
  <si>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</si>
  <si>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</si>
  <si>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</si>
  <si>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</si>
  <si>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</si>
  <si>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</si>
  <si>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</si>
  <si>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</si>
  <si>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</si>
  <si>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</si>
  <si>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</si>
  <si>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</si>
  <si>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</si>
  <si>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</si>
  <si>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</si>
  <si>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</si>
  <si>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</si>
  <si>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</si>
  <si>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</si>
  <si>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</si>
  <si>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</si>
  <si>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</si>
  <si>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</si>
  <si>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</si>
  <si>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</si>
  <si>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</si>
  <si>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</si>
  <si>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</si>
  <si>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</si>
  <si>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</si>
  <si>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</si>
  <si>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</si>
  <si>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</si>
  <si>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</si>
  <si>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</si>
  <si>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</si>
  <si>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</si>
  <si>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</si>
  <si>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</si>
  <si>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</si>
  <si>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</si>
  <si>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</si>
  <si>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</si>
  <si>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</si>
  <si>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</si>
  <si>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</si>
  <si>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</si>
  <si>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</si>
  <si>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</si>
  <si>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</si>
  <si>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</si>
  <si>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</si>
  <si>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</si>
  <si>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</si>
  <si>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</si>
  <si>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</si>
  <si>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</si>
  <si>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</si>
  <si>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</si>
  <si>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</si>
  <si>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</si>
  <si>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</si>
  <si>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</si>
  <si>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</si>
  <si>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</si>
  <si>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</si>
  <si>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</si>
  <si>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</si>
  <si>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</si>
  <si>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</si>
  <si>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</si>
  <si>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</si>
  <si>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</si>
  <si>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</si>
  <si>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</si>
  <si>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</si>
  <si>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</si>
  <si>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</si>
  <si>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</si>
  <si>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</si>
  <si>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</si>
  <si>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</si>
  <si>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</si>
  <si>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</si>
  <si>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</si>
  <si>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</si>
  <si>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</si>
  <si>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</si>
  <si>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</si>
  <si>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</si>
  <si>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</si>
  <si>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</si>
  <si>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</si>
  <si>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</si>
  <si>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</si>
  <si>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</si>
  <si>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</si>
  <si>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</si>
  <si>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</si>
  <si>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</si>
  <si>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</si>
  <si>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</si>
  <si>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</si>
  <si>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</si>
  <si>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</si>
  <si>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</si>
  <si>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</si>
  <si>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</si>
  <si>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</si>
  <si>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</si>
  <si>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</si>
  <si>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</si>
  <si>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</si>
  <si>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</si>
  <si>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</si>
  <si>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</si>
  <si>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</si>
  <si>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</si>
  <si>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</si>
  <si>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</si>
  <si>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</si>
  <si>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</si>
  <si>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</si>
  <si>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</si>
  <si>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</si>
  <si>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</si>
  <si>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</si>
  <si>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</si>
  <si>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</si>
  <si>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</si>
  <si>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</si>
  <si>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</si>
  <si>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</si>
  <si>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</si>
  <si>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</si>
  <si>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</si>
  <si>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</si>
  <si>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</si>
  <si>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</si>
  <si>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</si>
  <si>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</si>
  <si>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</si>
  <si>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</si>
  <si>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</si>
  <si>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</si>
  <si>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</si>
  <si>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</si>
  <si>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</si>
  <si>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</si>
  <si>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</si>
  <si>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</si>
  <si>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</si>
  <si>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</si>
  <si>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</si>
  <si>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</si>
  <si>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</si>
  <si>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</si>
  <si>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</si>
  <si>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</si>
  <si>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</si>
  <si>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</si>
  <si>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</si>
  <si>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</si>
  <si>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</si>
  <si>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</si>
  <si>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</si>
  <si>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</si>
  <si>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</si>
  <si>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</si>
  <si>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</si>
  <si>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</si>
  <si>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</si>
  <si>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</si>
  <si>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</si>
  <si>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</si>
  <si>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</si>
  <si>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</si>
  <si>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</si>
  <si>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</si>
  <si>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</si>
  <si>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</si>
  <si>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</si>
  <si>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</si>
  <si>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</si>
  <si>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</si>
  <si>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</si>
  <si>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</si>
  <si>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</si>
  <si>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</si>
  <si>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</si>
  <si>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</si>
  <si>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</si>
  <si>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</si>
  <si>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</si>
  <si>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</si>
  <si>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</si>
  <si>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</si>
  <si>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</si>
  <si>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</si>
  <si>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</si>
  <si>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</si>
  <si>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</si>
  <si>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</si>
  <si>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</si>
  <si>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</si>
  <si>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</si>
  <si>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</si>
  <si>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</si>
  <si>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</si>
  <si>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</si>
  <si>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</si>
  <si>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</si>
  <si>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</si>
  <si>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</si>
  <si>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</si>
  <si>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</si>
  <si>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</si>
  <si>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</si>
  <si>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</si>
  <si>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</si>
  <si>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</si>
  <si>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</si>
  <si>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</si>
  <si>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</si>
  <si>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</si>
  <si>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</si>
  <si>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</si>
  <si>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</si>
  <si>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</si>
  <si>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</si>
  <si>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</si>
  <si>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</si>
  <si>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</si>
  <si>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</si>
  <si>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</si>
  <si>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</si>
  <si>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</si>
  <si>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</si>
  <si>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</si>
  <si>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</si>
  <si>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</si>
  <si>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</si>
  <si>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</si>
  <si>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</si>
  <si>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</si>
  <si>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</si>
  <si>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</si>
  <si>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</si>
  <si>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</si>
  <si>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</si>
  <si>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</si>
  <si>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</si>
  <si>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</si>
  <si>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</si>
  <si>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</si>
  <si>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</si>
  <si>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</si>
  <si>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</si>
  <si>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</si>
  <si>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</si>
  <si>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</si>
  <si>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</si>
  <si>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</si>
  <si>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</si>
  <si>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</si>
  <si>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</si>
  <si>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</si>
  <si>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</si>
  <si>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</si>
  <si>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</si>
  <si>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</si>
  <si>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</si>
  <si>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</si>
  <si>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</si>
  <si>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</si>
  <si>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</si>
  <si>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</si>
  <si>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</si>
  <si>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</si>
  <si>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</si>
  <si>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</si>
  <si>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</si>
  <si>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</si>
  <si>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</si>
  <si>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</si>
  <si>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</si>
  <si>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</si>
  <si>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</si>
  <si>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</si>
  <si>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</si>
  <si>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</si>
  <si>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</si>
  <si>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</si>
  <si>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</si>
  <si>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</si>
  <si>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</si>
  <si>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</si>
  <si>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</si>
  <si>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</si>
  <si>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</si>
  <si>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</si>
  <si>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</si>
  <si>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</si>
  <si>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</si>
  <si>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</si>
  <si>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</si>
  <si>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</si>
  <si>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</si>
  <si>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</si>
  <si>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</si>
  <si>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</si>
  <si>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</si>
  <si>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</si>
  <si>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</si>
  <si>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</si>
  <si>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</si>
  <si>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</si>
  <si>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</si>
  <si>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</si>
  <si>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</si>
  <si>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</si>
  <si>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</si>
  <si>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</si>
  <si>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</si>
  <si>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</si>
  <si>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</si>
  <si>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</si>
  <si>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</si>
  <si>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</si>
  <si>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</si>
  <si>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</si>
  <si>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</si>
  <si>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</si>
  <si>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</si>
  <si>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</si>
  <si>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</si>
  <si>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</si>
  <si>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</si>
  <si>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</si>
  <si>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</si>
  <si>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</si>
  <si>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</si>
  <si>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</si>
  <si>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</si>
  <si>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</si>
  <si>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</si>
  <si>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</si>
  <si>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</si>
  <si>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</si>
  <si>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</si>
  <si>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</si>
  <si>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</si>
  <si>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</si>
  <si>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</si>
  <si>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</si>
  <si>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</si>
  <si>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</si>
  <si>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</si>
  <si>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</si>
  <si>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</si>
  <si>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</si>
  <si>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</si>
  <si>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</si>
  <si>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</si>
  <si>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</si>
  <si>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</si>
  <si>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</si>
  <si>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</si>
  <si>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</si>
  <si>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</si>
  <si>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</si>
  <si>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</si>
  <si>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</si>
  <si>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</si>
  <si>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</si>
  <si>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</si>
  <si>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</si>
  <si>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</si>
  <si>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</si>
  <si>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</si>
  <si>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</si>
  <si>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</si>
  <si>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</si>
  <si>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</si>
  <si>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</si>
  <si>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</si>
  <si>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</si>
  <si>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</si>
  <si>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</si>
  <si>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</si>
  <si>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</si>
  <si>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</si>
  <si>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</si>
  <si>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</si>
  <si>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</si>
  <si>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</si>
  <si>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</si>
  <si>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</si>
  <si>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</si>
  <si>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</si>
  <si>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</si>
  <si>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</si>
  <si>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</si>
  <si>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</si>
  <si>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</si>
  <si>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</si>
  <si>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</si>
  <si>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</si>
  <si>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</si>
  <si>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</si>
  <si>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</si>
  <si>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</si>
  <si>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</si>
  <si>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</si>
  <si>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</si>
  <si>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</si>
  <si>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</si>
  <si>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</si>
  <si>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</si>
  <si>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</si>
  <si>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</si>
  <si>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</si>
  <si>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</si>
  <si>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</si>
  <si>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</si>
  <si>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</si>
  <si>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</si>
  <si>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</si>
  <si>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</si>
  <si>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</si>
  <si>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</si>
  <si>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</si>
  <si>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</si>
  <si>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</si>
  <si>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</si>
  <si>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</si>
  <si>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</si>
  <si>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</si>
  <si>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</si>
  <si>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</si>
  <si>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</si>
  <si>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</si>
  <si>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</si>
  <si>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</si>
  <si>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</si>
  <si>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</si>
  <si>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</si>
  <si>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</si>
  <si>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</si>
  <si>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</si>
  <si>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</si>
  <si>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</si>
  <si>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</si>
  <si>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</si>
  <si>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</si>
  <si>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</si>
  <si>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</si>
  <si>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</si>
  <si>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</si>
  <si>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</si>
  <si>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</si>
  <si>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</si>
  <si>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</si>
  <si>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</si>
  <si>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</si>
  <si>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</si>
  <si>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</si>
  <si>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</si>
  <si>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</si>
  <si>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</si>
  <si>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</si>
  <si>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</si>
  <si>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</si>
  <si>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</si>
  <si>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</si>
  <si>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</si>
  <si>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</si>
  <si>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</si>
  <si>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</si>
  <si>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</si>
  <si>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</si>
  <si>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</si>
  <si>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</si>
  <si>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</si>
  <si>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</si>
  <si>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</si>
  <si>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</si>
  <si>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</si>
  <si>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</si>
  <si>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</si>
  <si>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</si>
  <si>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</si>
  <si>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</si>
  <si>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</si>
  <si>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</si>
  <si>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</si>
  <si>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</si>
  <si>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</si>
  <si>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</si>
  <si>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</si>
  <si>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</si>
  <si>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</si>
  <si>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</si>
  <si>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</si>
  <si>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</si>
  <si>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</si>
  <si>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</si>
  <si>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</si>
  <si>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</si>
  <si>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</si>
  <si>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</si>
  <si>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</si>
  <si>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</si>
  <si>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</si>
  <si>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</si>
  <si>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</si>
  <si>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</si>
  <si>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</si>
  <si>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</si>
  <si>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</si>
  <si>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</si>
  <si>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</si>
  <si>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</si>
  <si>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</si>
  <si>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</si>
  <si>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</si>
  <si>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</si>
  <si>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</si>
  <si>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</si>
  <si>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</si>
  <si>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</si>
  <si>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</si>
  <si>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</si>
  <si>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</si>
  <si>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</si>
  <si>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</si>
  <si>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</si>
  <si>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</si>
  <si>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</si>
  <si>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</si>
  <si>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</si>
  <si>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</si>
  <si>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</si>
  <si>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</si>
  <si>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</si>
  <si>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</si>
  <si>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</si>
  <si>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</si>
  <si>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</si>
  <si>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</si>
  <si>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</si>
  <si>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</si>
  <si>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</si>
  <si>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</si>
  <si>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</si>
  <si>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</si>
  <si>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</si>
  <si>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</si>
  <si>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</si>
  <si>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</si>
  <si>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</si>
  <si>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</si>
  <si>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</si>
  <si>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</si>
  <si>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</si>
  <si>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</si>
  <si>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</si>
  <si>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</si>
  <si>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</si>
  <si>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</si>
  <si>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</si>
  <si>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</si>
  <si>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</si>
  <si>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</si>
  <si>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</si>
  <si>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</si>
  <si>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</si>
  <si>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</si>
  <si>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</si>
  <si>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</si>
  <si>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</si>
  <si>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</si>
  <si>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</si>
  <si>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</si>
  <si>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</si>
  <si>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</si>
  <si>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</si>
  <si>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</si>
  <si>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</si>
  <si>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</si>
  <si>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</si>
  <si>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</si>
  <si>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</si>
  <si>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</si>
  <si>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</si>
  <si>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</si>
  <si>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</si>
  <si>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</si>
  <si>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</si>
  <si>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</si>
  <si>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</si>
  <si>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</si>
  <si>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</si>
  <si>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</si>
  <si>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</si>
  <si>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</si>
  <si>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</si>
  <si>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</si>
  <si>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</si>
  <si>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</si>
  <si>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</si>
  <si>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</si>
  <si>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</si>
  <si>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</si>
  <si>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</si>
  <si>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</si>
  <si>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</si>
  <si>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</si>
  <si>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</si>
  <si>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</si>
  <si>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</si>
  <si>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</si>
  <si>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</si>
  <si>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</si>
  <si>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</si>
  <si>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</si>
  <si>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</si>
  <si>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</si>
  <si>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</si>
  <si>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</si>
  <si>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</si>
  <si>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</si>
  <si>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</si>
  <si>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</si>
  <si>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</si>
  <si>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</si>
  <si>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</si>
  <si>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</si>
  <si>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</si>
  <si>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</si>
  <si>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</si>
  <si>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</si>
  <si>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</si>
  <si>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</si>
  <si>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</si>
  <si>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</si>
  <si>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</si>
  <si>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</si>
  <si>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</si>
  <si>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</si>
  <si>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</si>
  <si>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</si>
  <si>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</si>
  <si>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</si>
  <si>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</si>
  <si>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</si>
  <si>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</si>
  <si>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</si>
  <si>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</si>
  <si>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</si>
  <si>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</si>
  <si>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</si>
  <si>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</si>
  <si>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</si>
  <si>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</si>
  <si>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</si>
  <si>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</si>
  <si>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</si>
  <si>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</si>
  <si>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</si>
  <si>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</si>
  <si>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</si>
  <si>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</si>
  <si>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</si>
  <si>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</si>
  <si>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</si>
  <si>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</si>
  <si>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</si>
  <si>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</si>
  <si>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</si>
  <si>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</si>
  <si>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</si>
  <si>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</si>
  <si>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</si>
  <si>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</si>
  <si>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</si>
  <si>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</si>
  <si>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</si>
  <si>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</si>
  <si>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</si>
  <si>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</si>
  <si>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</si>
  <si>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</si>
  <si>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</si>
  <si>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</si>
  <si>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</si>
  <si>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</si>
  <si>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</si>
  <si>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</si>
  <si>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</si>
  <si>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</si>
  <si>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</si>
  <si>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</si>
  <si>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</si>
  <si>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</si>
  <si>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</si>
  <si>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</si>
  <si>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</si>
  <si>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</si>
  <si>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</si>
  <si>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</si>
  <si>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</si>
  <si>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</si>
  <si>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</si>
  <si>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</si>
  <si>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</si>
  <si>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</si>
  <si>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</si>
  <si>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</si>
  <si>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</si>
  <si>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</si>
  <si>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</si>
  <si>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</si>
  <si>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</si>
  <si>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</si>
  <si>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</si>
  <si>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</si>
  <si>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</si>
  <si>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</si>
  <si>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</si>
  <si>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</si>
  <si>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</si>
  <si>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</si>
  <si>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</si>
  <si>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</si>
  <si>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</si>
  <si>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</si>
  <si>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</si>
  <si>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</si>
  <si>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</si>
  <si>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</si>
  <si>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</si>
  <si>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</si>
  <si>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</si>
  <si>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</si>
  <si>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</si>
  <si>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</si>
  <si>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</si>
  <si>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</si>
  <si>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</si>
  <si>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</si>
  <si>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</si>
  <si>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</si>
  <si>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</si>
  <si>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</si>
  <si>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</si>
  <si>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</si>
  <si>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</si>
  <si>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</si>
  <si>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</si>
  <si>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</si>
  <si>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</si>
  <si>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</si>
  <si>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</si>
  <si>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</si>
  <si>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</si>
  <si>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</si>
  <si>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</si>
  <si>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</si>
  <si>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</si>
  <si>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</si>
  <si>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</si>
  <si>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</si>
  <si>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</si>
  <si>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</si>
  <si>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</si>
  <si>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</si>
  <si>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</si>
  <si>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</si>
  <si>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</si>
  <si>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</si>
  <si>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</si>
  <si>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</si>
  <si>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</si>
  <si>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</si>
  <si>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</si>
  <si>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</si>
  <si>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</si>
  <si>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</si>
  <si>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</si>
  <si>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</si>
  <si>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</si>
  <si>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</si>
  <si>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</si>
  <si>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</si>
  <si>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</si>
  <si>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</si>
  <si>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</si>
  <si>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</si>
  <si>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</si>
  <si>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</si>
  <si>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</si>
  <si>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</si>
  <si>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</si>
  <si>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</si>
  <si>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</si>
  <si>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</si>
  <si>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</si>
  <si>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</si>
  <si>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</si>
  <si>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</si>
  <si>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</si>
  <si>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</si>
  <si>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</si>
  <si>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</si>
  <si>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</si>
  <si>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</si>
  <si>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</si>
  <si>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</si>
  <si>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</si>
  <si>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</si>
  <si>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</si>
  <si>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</si>
  <si>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</si>
  <si>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</si>
  <si>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</si>
  <si>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</si>
  <si>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</si>
  <si>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</si>
  <si>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</si>
  <si>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</si>
  <si>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</si>
  <si>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</si>
  <si>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</si>
  <si>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</si>
  <si>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</si>
  <si>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</si>
  <si>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</si>
  <si>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</si>
  <si>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</si>
  <si>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</si>
  <si>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</si>
  <si>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</si>
  <si>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</si>
  <si>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</si>
  <si>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</si>
  <si>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</si>
  <si>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</si>
  <si>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</si>
  <si>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</si>
  <si>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</si>
  <si>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</si>
  <si>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</si>
  <si>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</si>
  <si>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</si>
  <si>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</si>
  <si>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</si>
  <si>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</si>
  <si>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</si>
  <si>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</si>
  <si>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</si>
  <si>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</si>
  <si>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</si>
  <si>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</si>
  <si>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</si>
  <si>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</si>
  <si>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</si>
  <si>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</si>
  <si>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</si>
  <si>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</si>
  <si>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</si>
  <si>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</si>
  <si>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</si>
  <si>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</si>
  <si>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</si>
  <si>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</si>
  <si>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</si>
  <si>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</si>
  <si>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</si>
  <si>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</si>
  <si>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</si>
  <si>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</si>
  <si>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</si>
  <si>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</si>
  <si>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</si>
  <si>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</si>
  <si>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</si>
  <si>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</si>
  <si>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</si>
  <si>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</si>
  <si>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</si>
  <si>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</si>
  <si>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</si>
  <si>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</si>
  <si>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</si>
  <si>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</si>
  <si>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</si>
  <si>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</si>
  <si>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</si>
  <si>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</si>
  <si>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</si>
  <si>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</si>
  <si>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</si>
  <si>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</si>
  <si>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</si>
  <si>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</si>
  <si>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</si>
  <si>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</si>
  <si>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</si>
  <si>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</si>
  <si>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</si>
  <si>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</si>
  <si>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</si>
  <si>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</si>
  <si>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</si>
  <si>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</si>
  <si>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</si>
  <si>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</si>
  <si>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</si>
  <si>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</si>
  <si>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</si>
  <si>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</si>
  <si>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</si>
  <si>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</si>
  <si>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</si>
  <si>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</si>
  <si>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</si>
  <si>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</si>
  <si>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</si>
  <si>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</si>
  <si>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</si>
  <si>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</si>
  <si>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</si>
  <si>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</si>
  <si>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</si>
  <si>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</si>
  <si>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</si>
  <si>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</si>
  <si>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</si>
  <si>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</si>
  <si>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</si>
  <si>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</si>
  <si>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</si>
  <si>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</si>
  <si>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</si>
  <si>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</si>
  <si>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</si>
  <si>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</si>
  <si>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</si>
  <si>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</si>
  <si>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</si>
  <si>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</si>
  <si>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</si>
  <si>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</si>
  <si>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</si>
  <si>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</si>
  <si>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</si>
  <si>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</si>
  <si>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</si>
  <si>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</si>
  <si>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</si>
  <si>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</si>
  <si>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</si>
  <si>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</si>
  <si>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</si>
  <si>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</si>
  <si>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</si>
  <si>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</si>
  <si>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</si>
  <si>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</si>
  <si>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</si>
  <si>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</si>
  <si>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</si>
  <si>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</si>
  <si>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</si>
  <si>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</si>
  <si>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</si>
  <si>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</si>
  <si>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</si>
  <si>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</si>
  <si>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</si>
  <si>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</si>
  <si>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</si>
  <si>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</si>
  <si>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</si>
  <si>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</si>
  <si>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</si>
  <si>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</si>
  <si>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</si>
  <si>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</si>
  <si>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</si>
  <si>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</si>
  <si>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</si>
  <si>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</si>
  <si>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</si>
  <si>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</si>
  <si>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</si>
  <si>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</si>
  <si>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</si>
  <si>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</si>
  <si>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</si>
  <si>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</si>
  <si>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</si>
  <si>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</si>
  <si>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</si>
  <si>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</si>
  <si>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</si>
  <si>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</si>
  <si>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</si>
  <si>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</si>
  <si>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</si>
  <si>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</si>
  <si>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</si>
  <si>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</si>
  <si>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</si>
  <si>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</si>
  <si>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</si>
  <si>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</si>
  <si>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</si>
  <si>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</si>
  <si>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</si>
  <si>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</si>
  <si>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</si>
  <si>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</si>
  <si>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</si>
  <si>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</si>
  <si>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</si>
  <si>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</si>
  <si>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</si>
  <si>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</si>
  <si>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</si>
  <si>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</si>
  <si>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</si>
  <si>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</si>
  <si>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</si>
  <si>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</si>
  <si>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</si>
  <si>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</si>
  <si>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</si>
  <si>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</si>
  <si>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</si>
  <si>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</si>
  <si>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</si>
  <si>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</si>
  <si>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</si>
  <si>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</si>
  <si>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</si>
  <si>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</si>
  <si>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</si>
  <si>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</si>
  <si>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</si>
  <si>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</si>
  <si>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</si>
  <si>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</si>
  <si>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</si>
  <si>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</si>
  <si>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</si>
  <si>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</si>
  <si>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</si>
  <si>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</si>
  <si>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</si>
  <si>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</si>
  <si>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</si>
  <si>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</si>
  <si>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</si>
  <si>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</si>
  <si>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</si>
  <si>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</si>
  <si>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</si>
  <si>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</si>
  <si>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</si>
  <si>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</si>
  <si>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</si>
  <si>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</si>
  <si>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</si>
  <si>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</si>
  <si>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</si>
  <si>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</si>
  <si>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</si>
  <si>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</si>
  <si>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</si>
  <si>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</si>
  <si>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</si>
  <si>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</si>
  <si>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</si>
  <si>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</si>
  <si>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</si>
  <si>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</si>
  <si>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</si>
  <si>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</si>
  <si>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</si>
  <si>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</si>
  <si>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</si>
  <si>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</si>
  <si>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</si>
  <si>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</si>
  <si>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</si>
  <si>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</si>
  <si>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</si>
  <si>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</si>
  <si>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</si>
  <si>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</si>
  <si>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</si>
  <si>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</si>
  <si>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</si>
  <si>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</si>
  <si>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</si>
  <si>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</si>
  <si>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</si>
  <si>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</si>
  <si>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</si>
  <si>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</si>
  <si>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</si>
  <si>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</si>
  <si>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</si>
  <si>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</si>
  <si>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</si>
  <si>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</si>
  <si>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</si>
  <si>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</si>
  <si>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</si>
  <si>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</si>
  <si>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</si>
  <si>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</si>
  <si>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</si>
  <si>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</si>
  <si>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</si>
  <si>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</si>
  <si>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</si>
  <si>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</si>
  <si>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</si>
  <si>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</si>
  <si>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</si>
  <si>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</si>
  <si>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</si>
  <si>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</si>
  <si>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</si>
  <si>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</si>
  <si>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</si>
  <si>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</si>
  <si>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</si>
  <si>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</si>
  <si>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</si>
  <si>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</si>
  <si>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</si>
  <si>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</si>
  <si>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</si>
  <si>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</si>
  <si>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</si>
  <si>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</si>
  <si>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</si>
  <si>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</si>
  <si>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</si>
  <si>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</si>
  <si>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</si>
  <si>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</si>
  <si>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</si>
  <si>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</si>
  <si>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</si>
  <si>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</si>
  <si>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</si>
  <si>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</si>
  <si>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</si>
  <si>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</si>
  <si>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</si>
  <si>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</si>
  <si>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</si>
  <si>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</si>
  <si>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</si>
  <si>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</si>
  <si>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</si>
  <si>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</si>
  <si>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</si>
  <si>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</si>
  <si>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</si>
  <si>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</si>
  <si>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</si>
  <si>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</si>
  <si>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</si>
  <si>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</si>
  <si>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</si>
  <si>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</si>
  <si>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</si>
  <si>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</si>
  <si>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</si>
  <si>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</si>
  <si>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</si>
  <si>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</si>
  <si>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</si>
  <si>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</si>
  <si>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</si>
  <si>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</si>
  <si>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</si>
  <si>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</si>
  <si>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</si>
  <si>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</si>
  <si>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</si>
  <si>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</si>
  <si>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</si>
  <si>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</si>
  <si>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</si>
  <si>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</si>
  <si>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</si>
  <si>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</si>
  <si>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</si>
  <si>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</si>
  <si>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</si>
  <si>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</si>
  <si>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</si>
  <si>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</si>
  <si>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</si>
  <si>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</si>
  <si>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</si>
  <si>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</si>
  <si>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</si>
  <si>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</si>
  <si>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</si>
  <si>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</si>
  <si>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</si>
  <si>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</si>
  <si>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</si>
  <si>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</si>
  <si>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</si>
  <si>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</si>
  <si>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</si>
  <si>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</si>
  <si>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</si>
  <si>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</si>
  <si>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</si>
  <si>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</si>
  <si>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</si>
  <si>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</si>
  <si>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</si>
  <si>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</si>
  <si>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</si>
  <si>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</si>
  <si>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</si>
  <si>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</si>
  <si>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</si>
  <si>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</si>
  <si>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</si>
  <si>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</si>
  <si>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</si>
  <si>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</si>
  <si>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</si>
  <si>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</si>
  <si>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</si>
  <si>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</si>
  <si>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</si>
  <si>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</si>
  <si>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</si>
  <si>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</si>
  <si>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</si>
  <si>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</si>
  <si>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</si>
  <si>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</si>
  <si>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</si>
  <si>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</si>
  <si>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</si>
  <si>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</si>
  <si>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</si>
  <si>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</si>
  <si>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</si>
  <si>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</si>
  <si>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</si>
  <si>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</si>
  <si>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</si>
  <si>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</si>
  <si>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</si>
  <si>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</si>
  <si>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</si>
  <si>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</si>
  <si>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</si>
  <si>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</si>
  <si>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</si>
  <si>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</si>
  <si>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</si>
  <si>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</si>
  <si>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</si>
  <si>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</si>
  <si>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</si>
  <si>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</si>
  <si>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</si>
  <si>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</si>
  <si>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</si>
  <si>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</si>
  <si>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</si>
  <si>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</si>
  <si>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</si>
  <si>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</si>
  <si>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</si>
  <si>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</si>
  <si>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</si>
  <si>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</si>
  <si>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</si>
  <si>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</si>
  <si>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</si>
  <si>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</si>
  <si>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</si>
  <si>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</si>
  <si>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</si>
  <si>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</si>
  <si>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</si>
  <si>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</si>
  <si>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</si>
  <si>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</si>
  <si>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</si>
  <si>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</si>
  <si>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</si>
  <si>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</si>
  <si>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</si>
  <si>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</si>
  <si>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</si>
  <si>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</si>
  <si>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</si>
  <si>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</si>
  <si>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</si>
  <si>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</si>
  <si>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</si>
  <si>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</si>
  <si>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</si>
  <si>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</si>
  <si>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</si>
  <si>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</si>
  <si>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</si>
  <si>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</si>
  <si>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</si>
  <si>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</si>
  <si>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</si>
  <si>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</si>
  <si>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</si>
  <si>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</si>
  <si>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</si>
  <si>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</si>
  <si>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</si>
  <si>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</si>
  <si>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</si>
  <si>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</si>
  <si>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</si>
  <si>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</si>
  <si>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</si>
  <si>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</si>
  <si>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</si>
  <si>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</si>
  <si>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</si>
  <si>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</si>
  <si>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</si>
  <si>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</si>
  <si>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</si>
  <si>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</si>
  <si>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</si>
  <si>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</si>
  <si>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</si>
  <si>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</si>
  <si>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</si>
  <si>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</si>
  <si>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</si>
  <si>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</si>
  <si>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</si>
  <si>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</si>
  <si>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</si>
  <si>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</si>
  <si>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</si>
  <si>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</si>
  <si>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</si>
  <si>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</si>
  <si>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</si>
  <si>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</si>
  <si>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</si>
  <si>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</si>
  <si>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</si>
  <si>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</si>
  <si>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</si>
  <si>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</si>
  <si>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</si>
  <si>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</si>
  <si>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</si>
  <si>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</si>
  <si>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</si>
  <si>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</si>
  <si>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</si>
  <si>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</si>
  <si>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</si>
  <si>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</si>
  <si>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</si>
  <si>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</si>
  <si>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</si>
  <si>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</si>
  <si>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</si>
  <si>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</si>
  <si>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</si>
  <si>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</si>
  <si>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</si>
  <si>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</si>
  <si>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</si>
  <si>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</si>
  <si>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</si>
  <si>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</si>
  <si>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</si>
  <si>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</si>
  <si>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</si>
  <si>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</si>
  <si>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</si>
  <si>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</si>
  <si>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</si>
  <si>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</si>
  <si>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</si>
  <si>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</si>
  <si>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</si>
  <si>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</si>
  <si>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</si>
  <si>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</si>
  <si>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</si>
  <si>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</si>
  <si>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</si>
  <si>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</si>
  <si>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</si>
  <si>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</si>
  <si>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</si>
  <si>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</si>
  <si>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</si>
  <si>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</si>
  <si>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</si>
  <si>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</si>
  <si>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</si>
  <si>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</si>
  <si>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</si>
  <si>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</si>
  <si>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</si>
  <si>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</si>
  <si>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</si>
  <si>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</si>
  <si>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</si>
  <si>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</si>
  <si>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</si>
  <si>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</si>
  <si>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</si>
  <si>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</si>
  <si>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</si>
  <si>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</si>
  <si>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</si>
  <si>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</si>
  <si>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</si>
  <si>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</si>
  <si>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</si>
  <si>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</si>
  <si>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</si>
  <si>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</si>
  <si>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</si>
  <si>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</si>
  <si>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</si>
  <si>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</si>
  <si>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</si>
  <si>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</si>
  <si>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</si>
  <si>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</si>
  <si>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</si>
  <si>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</si>
  <si>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</si>
  <si>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</si>
  <si>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</si>
  <si>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</si>
  <si>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</si>
  <si>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</si>
  <si>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</si>
  <si>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</si>
  <si>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</si>
  <si>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</si>
  <si>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</si>
  <si>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</si>
  <si>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</si>
  <si>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</si>
  <si>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</si>
  <si>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</si>
  <si>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</si>
  <si>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</si>
  <si>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</si>
  <si>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</si>
  <si>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</si>
  <si>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</si>
  <si>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</si>
  <si>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</si>
  <si>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</si>
  <si>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</si>
  <si>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</si>
  <si>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</si>
  <si>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</si>
  <si>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</si>
  <si>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</si>
  <si>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</si>
  <si>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</si>
  <si>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</si>
  <si>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</si>
  <si>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</si>
  <si>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</si>
  <si>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</si>
  <si>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</si>
  <si>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</si>
  <si>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</si>
  <si>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</si>
  <si>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</si>
  <si>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</si>
  <si>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</si>
  <si>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</si>
  <si>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</si>
  <si>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</si>
  <si>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</si>
  <si>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</si>
  <si>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</si>
  <si>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</si>
  <si>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</si>
  <si>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</si>
  <si>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</si>
  <si>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</si>
  <si>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</si>
  <si>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</si>
  <si>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</si>
  <si>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</si>
  <si>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</si>
  <si>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</si>
  <si>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</si>
  <si>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</si>
  <si>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</si>
  <si>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</si>
  <si>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</si>
  <si>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</si>
  <si>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</si>
  <si>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</si>
  <si>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</si>
  <si>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</si>
  <si>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</si>
  <si>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</si>
  <si>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</si>
  <si>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</si>
  <si>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</si>
  <si>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</si>
  <si>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</si>
  <si>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</si>
  <si>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</si>
  <si>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</si>
  <si>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</si>
  <si>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</si>
  <si>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</si>
  <si>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</si>
  <si>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</si>
  <si>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</si>
  <si>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</si>
  <si>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</si>
  <si>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</si>
  <si>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</si>
  <si>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</si>
  <si>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</si>
  <si>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</si>
  <si>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</si>
  <si>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</si>
  <si>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</si>
  <si>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</si>
  <si>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</si>
  <si>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</si>
  <si>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</si>
  <si>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</si>
  <si>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</si>
  <si>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</si>
  <si>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</si>
  <si>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</si>
  <si>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</si>
  <si>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</si>
  <si>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</si>
  <si>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</si>
  <si>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</si>
  <si>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</si>
  <si>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</si>
  <si>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</si>
  <si>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</si>
  <si>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</si>
  <si>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</si>
  <si>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</si>
  <si>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</si>
  <si>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</si>
  <si>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</si>
  <si>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</si>
  <si>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</si>
  <si>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</si>
  <si>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</si>
  <si>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</si>
  <si>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</si>
  <si>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</si>
  <si>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</si>
  <si>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</si>
  <si>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</si>
  <si>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</si>
  <si>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</si>
  <si>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</si>
  <si>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</si>
  <si>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</si>
  <si>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</si>
  <si>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</si>
  <si>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</si>
  <si>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</si>
  <si>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</si>
  <si>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</si>
  <si>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</si>
  <si>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</si>
  <si>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</si>
  <si>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</si>
  <si>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</si>
  <si>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</si>
  <si>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</si>
  <si>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</si>
  <si>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</si>
  <si>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</si>
  <si>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</si>
  <si>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</si>
  <si>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</si>
  <si>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</si>
  <si>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</si>
  <si>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</si>
  <si>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</si>
  <si>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</si>
  <si>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</si>
  <si>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</si>
  <si>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</si>
  <si>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</si>
  <si>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</si>
  <si>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</si>
  <si>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</si>
  <si>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</si>
  <si>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</si>
  <si>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</si>
  <si>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</si>
  <si>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</si>
  <si>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</si>
  <si>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</si>
  <si>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</si>
  <si>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</si>
  <si>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</si>
  <si>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</si>
  <si>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</si>
  <si>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</si>
  <si>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</si>
  <si>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</si>
  <si>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</si>
  <si>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</si>
  <si>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</si>
  <si>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</si>
  <si>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</si>
  <si>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</si>
  <si>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</si>
  <si>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</si>
  <si>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</si>
  <si>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</si>
  <si>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</si>
  <si>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</si>
  <si>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</si>
  <si>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</si>
  <si>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</si>
  <si>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</si>
  <si>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</si>
  <si>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</si>
  <si>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</si>
  <si>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</si>
  <si>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</si>
  <si>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</si>
  <si>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</si>
  <si>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</si>
  <si>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</si>
  <si>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</si>
  <si>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</si>
  <si>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</si>
  <si>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</si>
  <si>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</si>
  <si>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</si>
  <si>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</si>
  <si>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</si>
  <si>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</si>
  <si>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</si>
  <si>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</si>
  <si>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</si>
  <si>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</si>
  <si>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</si>
  <si>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</si>
  <si>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</si>
  <si>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</si>
  <si>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</si>
  <si>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</si>
  <si>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</si>
  <si>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</si>
  <si>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</si>
  <si>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</si>
  <si>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</si>
  <si>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</si>
  <si>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</si>
  <si>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</si>
  <si>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</si>
  <si>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</si>
  <si>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</si>
  <si>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</si>
  <si>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</si>
  <si>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</si>
  <si>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</si>
  <si>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</si>
  <si>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</si>
  <si>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</si>
  <si>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</si>
  <si>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</si>
  <si>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</si>
  <si>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</si>
  <si>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</si>
  <si>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</si>
  <si>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</si>
  <si>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</si>
  <si>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</si>
  <si>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</si>
  <si>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</si>
  <si>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</si>
  <si>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</si>
  <si>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</si>
  <si>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</si>
  <si>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</si>
  <si>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</si>
  <si>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</si>
  <si>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</si>
  <si>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</si>
  <si>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</si>
  <si>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</si>
  <si>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</si>
  <si>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</si>
  <si>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</si>
  <si>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</si>
  <si>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</si>
  <si>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</si>
  <si>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</si>
  <si>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</si>
  <si>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</si>
  <si>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</si>
  <si>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</si>
  <si>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</si>
  <si>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</si>
  <si>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</si>
  <si>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</si>
  <si>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</si>
  <si>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</si>
  <si>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</si>
  <si>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</si>
  <si>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</si>
  <si>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</si>
  <si>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</si>
  <si>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</si>
  <si>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</si>
  <si>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</si>
  <si>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</si>
  <si>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</si>
  <si>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</si>
  <si>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</si>
  <si>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</si>
  <si>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</si>
  <si>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</si>
  <si>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</si>
  <si>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</si>
  <si>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</si>
  <si>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</si>
  <si>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</si>
  <si>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</si>
  <si>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</si>
  <si>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</si>
  <si>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</si>
  <si>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</si>
  <si>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</si>
  <si>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</si>
  <si>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</si>
  <si>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</si>
  <si>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</si>
  <si>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</si>
  <si>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</si>
  <si>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</si>
  <si>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</si>
  <si>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</si>
  <si>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</si>
  <si>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</si>
  <si>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</si>
  <si>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</si>
  <si>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</si>
  <si>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</si>
  <si>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</si>
  <si>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</si>
  <si>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</si>
  <si>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</si>
  <si>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</si>
  <si>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</si>
  <si>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</si>
  <si>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</si>
  <si>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</si>
  <si>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</si>
  <si>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</si>
  <si>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</si>
  <si>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</si>
  <si>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</si>
  <si>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</si>
  <si>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</si>
  <si>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</si>
  <si>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</si>
  <si>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</si>
  <si>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</si>
  <si>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</si>
  <si>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</si>
  <si>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</si>
  <si>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</si>
  <si>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</si>
  <si>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</si>
  <si>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</si>
  <si>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</si>
  <si>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</si>
  <si>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</si>
  <si>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</si>
  <si>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</si>
  <si>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</si>
  <si>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</si>
  <si>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</si>
  <si>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</si>
  <si>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</si>
  <si>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</si>
  <si>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</si>
  <si>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</si>
  <si>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</si>
  <si>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</si>
  <si>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</si>
  <si>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</si>
  <si>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</si>
  <si>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</si>
  <si>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</si>
  <si>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</si>
  <si>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</si>
  <si>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</si>
  <si>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</si>
  <si>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</si>
  <si>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</si>
  <si>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</si>
  <si>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</si>
  <si>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</si>
  <si>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</si>
  <si>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</si>
  <si>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</si>
  <si>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</si>
  <si>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</si>
  <si>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</si>
  <si>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</si>
  <si>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</si>
  <si>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</si>
  <si>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</si>
  <si>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</si>
  <si>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</si>
  <si>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</si>
  <si>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</si>
  <si>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</si>
  <si>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</si>
  <si>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</si>
  <si>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</si>
  <si>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</si>
  <si>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</si>
  <si>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</si>
  <si>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</si>
  <si>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</si>
  <si>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</si>
  <si>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</si>
  <si>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</si>
  <si>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</si>
  <si>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</si>
  <si>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</si>
  <si>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</si>
  <si>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</si>
  <si>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</si>
  <si>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</si>
  <si>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</si>
  <si>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</si>
  <si>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</si>
  <si>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</si>
  <si>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</si>
  <si>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</si>
  <si>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</si>
  <si>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</si>
  <si>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</si>
  <si>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</si>
  <si>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</si>
  <si>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</si>
  <si>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</si>
  <si>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</si>
  <si>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</si>
  <si>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</si>
  <si>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</si>
  <si>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</si>
  <si>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</si>
  <si>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</si>
  <si>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</si>
  <si>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</si>
  <si>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</si>
  <si>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</si>
  <si>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</si>
  <si>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</si>
  <si>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</si>
  <si>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</si>
  <si>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</si>
  <si>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</si>
  <si>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</si>
  <si>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</si>
  <si>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</si>
  <si>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</si>
  <si>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</si>
  <si>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</si>
  <si>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</si>
  <si>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</si>
  <si>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</si>
  <si>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</si>
  <si>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</si>
  <si>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</si>
  <si>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</si>
  <si>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</si>
  <si>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</si>
  <si>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</si>
  <si>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</si>
  <si>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</si>
  <si>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</si>
  <si>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</si>
  <si>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</si>
  <si>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</si>
  <si>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</si>
  <si>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</si>
  <si>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</si>
  <si>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</si>
  <si>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</si>
  <si>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</si>
  <si>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</si>
  <si>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</si>
  <si>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</si>
  <si>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</si>
  <si>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</si>
  <si>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</si>
  <si>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</si>
  <si>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</si>
  <si>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</si>
  <si>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</si>
  <si>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</si>
  <si>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</si>
  <si>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</si>
  <si>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</si>
  <si>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</si>
  <si>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</si>
  <si>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</si>
  <si>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</si>
  <si>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</si>
  <si>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</si>
  <si>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</si>
  <si>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</si>
  <si>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</si>
  <si>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</si>
  <si>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</si>
  <si>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</si>
  <si>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</si>
  <si>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</si>
  <si>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</si>
  <si>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</si>
  <si>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</si>
  <si>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</si>
  <si>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</si>
  <si>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</si>
  <si>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</si>
  <si>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</si>
  <si>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</si>
  <si>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</si>
  <si>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</si>
  <si>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</si>
  <si>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</si>
  <si>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</si>
  <si>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</si>
  <si>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</si>
  <si>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</si>
  <si>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</si>
  <si>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</si>
  <si>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</si>
  <si>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</si>
  <si>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</si>
  <si>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</si>
  <si>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</si>
  <si>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</si>
  <si>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</si>
  <si>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</si>
  <si>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</si>
  <si>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</si>
  <si>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</si>
  <si>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</si>
  <si>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</si>
  <si>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</si>
  <si>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</si>
  <si>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</si>
  <si>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</si>
  <si>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</si>
  <si>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</si>
  <si>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</si>
  <si>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</si>
  <si>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</si>
  <si>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</si>
  <si>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</si>
  <si>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</si>
  <si>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</si>
  <si>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</si>
  <si>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</si>
  <si>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</si>
  <si>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</si>
  <si>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</si>
  <si>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</si>
  <si>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</si>
  <si>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</si>
  <si>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</si>
  <si>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</si>
  <si>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</si>
  <si>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</si>
  <si>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</si>
  <si>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</si>
  <si>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</si>
  <si>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</si>
  <si>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</si>
  <si>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</si>
  <si>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</si>
  <si>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</si>
  <si>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</si>
  <si>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</si>
  <si>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</si>
  <si>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</si>
  <si>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</si>
  <si>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</si>
  <si>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</si>
  <si>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</si>
  <si>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</si>
  <si>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</si>
  <si>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</si>
  <si>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</si>
  <si>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</si>
  <si>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</si>
  <si>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</si>
  <si>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</si>
  <si>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</si>
  <si>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</si>
  <si>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</si>
  <si>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</si>
  <si>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</si>
  <si>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</si>
  <si>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</si>
  <si>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</si>
  <si>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</si>
  <si>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</si>
  <si>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</si>
  <si>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</si>
  <si>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</si>
  <si>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</si>
  <si>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</si>
  <si>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</si>
  <si>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</si>
  <si>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</si>
  <si>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</si>
  <si>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</si>
  <si>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</si>
  <si>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</si>
  <si>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</si>
  <si>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</si>
  <si>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</si>
  <si>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</si>
  <si>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</si>
  <si>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</si>
  <si>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</si>
  <si>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</si>
  <si>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</si>
  <si>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</si>
  <si>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</si>
  <si>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</si>
  <si>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</si>
  <si>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</si>
  <si>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</si>
  <si>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</si>
  <si>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</si>
  <si>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</si>
  <si>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</si>
  <si>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</si>
  <si>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</si>
  <si>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</si>
  <si>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</si>
  <si>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</si>
  <si>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</si>
  <si>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</si>
  <si>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</si>
  <si>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</si>
  <si>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</si>
  <si>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</si>
  <si>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</si>
  <si>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</si>
  <si>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</si>
  <si>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</si>
  <si>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</si>
  <si>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</si>
  <si>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</si>
  <si>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</si>
  <si>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</si>
  <si>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</si>
  <si>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</si>
  <si>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</si>
  <si>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</si>
  <si>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</si>
  <si>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</si>
  <si>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</si>
  <si>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</si>
  <si>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</si>
  <si>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</si>
  <si>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</si>
  <si>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</si>
  <si>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</si>
  <si>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</si>
  <si>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</si>
  <si>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</si>
  <si>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</si>
  <si>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</si>
  <si>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</si>
  <si>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</si>
  <si>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</si>
  <si>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</si>
  <si>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</si>
  <si>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</si>
  <si>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</si>
  <si>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</si>
  <si>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</si>
  <si>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</si>
  <si>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</si>
  <si>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</si>
  <si>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</si>
  <si>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</si>
  <si>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</si>
  <si>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</si>
  <si>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</si>
  <si>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</si>
  <si>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</si>
  <si>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</si>
  <si>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</si>
  <si>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</si>
  <si>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</si>
  <si>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</si>
  <si>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</si>
  <si>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</si>
  <si>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</si>
  <si>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</si>
  <si>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</si>
  <si>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</si>
  <si>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</si>
  <si>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</si>
  <si>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</si>
  <si>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</si>
  <si>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</si>
  <si>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</si>
  <si>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</si>
  <si>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</si>
  <si>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</si>
  <si>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</si>
  <si>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</si>
  <si>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</si>
  <si>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</si>
  <si>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</si>
  <si>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</si>
  <si>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</si>
  <si>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</si>
  <si>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</si>
  <si>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</si>
  <si>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</si>
  <si>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</si>
  <si>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</si>
  <si>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</si>
  <si>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</si>
  <si>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</si>
  <si>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</si>
  <si>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</si>
  <si>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</si>
  <si>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</si>
  <si>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</si>
  <si>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</si>
  <si>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</si>
  <si>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</si>
  <si>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</si>
  <si>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</si>
  <si>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</si>
  <si>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</si>
  <si>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</si>
  <si>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</si>
  <si>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</si>
  <si>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</si>
  <si>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</si>
  <si>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</si>
  <si>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</si>
  <si>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</si>
  <si>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</si>
  <si>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</si>
  <si>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</si>
  <si>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</si>
  <si>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</si>
  <si>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</si>
  <si>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</si>
  <si>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</si>
  <si>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</si>
  <si>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</si>
  <si>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</si>
  <si>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</si>
  <si>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</si>
  <si>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</si>
  <si>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</si>
  <si>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</si>
  <si>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</si>
  <si>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</si>
  <si>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</si>
  <si>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</si>
  <si>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</si>
  <si>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</si>
  <si>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</si>
  <si>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</si>
  <si>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</si>
  <si>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</si>
  <si>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</si>
  <si>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</si>
  <si>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</si>
  <si>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</si>
  <si>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</si>
  <si>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</si>
  <si>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</si>
  <si>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</si>
  <si>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</si>
  <si>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</si>
  <si>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</si>
  <si>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</si>
  <si>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</si>
  <si>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</si>
  <si>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</si>
  <si>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</si>
  <si>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</si>
  <si>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</si>
  <si>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</si>
  <si>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</si>
  <si>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</si>
  <si>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</si>
  <si>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</si>
  <si>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</si>
  <si>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</si>
  <si>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</si>
  <si>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</si>
  <si>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</si>
  <si>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</si>
  <si>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</si>
  <si>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</si>
  <si>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</si>
  <si>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</si>
  <si>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</si>
  <si>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</si>
  <si>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</si>
  <si>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</si>
  <si>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</si>
  <si>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</si>
  <si>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</si>
  <si>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</si>
  <si>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</si>
  <si>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</si>
  <si>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</si>
  <si>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</si>
  <si>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</si>
  <si>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</si>
  <si>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</si>
  <si>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</si>
  <si>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</si>
  <si>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</si>
  <si>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</si>
  <si>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</si>
  <si>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</si>
  <si>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</si>
  <si>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</si>
  <si>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</si>
  <si>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</si>
  <si>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</si>
  <si>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</si>
  <si>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</si>
  <si>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</si>
  <si>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</si>
  <si>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</si>
  <si>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</si>
  <si>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</si>
  <si>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</si>
  <si>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</si>
  <si>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</si>
  <si>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</si>
  <si>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</si>
  <si>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</si>
  <si>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</si>
  <si>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</si>
  <si>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</si>
  <si>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</si>
  <si>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</si>
  <si>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</si>
  <si>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</si>
  <si>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</si>
  <si>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</si>
  <si>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</si>
  <si>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</si>
  <si>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</si>
  <si>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</si>
  <si>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</si>
  <si>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</si>
  <si>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</si>
  <si>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</si>
  <si>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</si>
  <si>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</si>
  <si>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</si>
  <si>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</si>
  <si>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</si>
  <si>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</si>
  <si>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</si>
  <si>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</si>
  <si>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</si>
  <si>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</si>
  <si>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</si>
  <si>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</si>
  <si>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</si>
  <si>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</si>
  <si>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</si>
  <si>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</si>
  <si>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</si>
  <si>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</si>
  <si>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</si>
  <si>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</si>
  <si>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</si>
  <si>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</si>
  <si>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</si>
  <si>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</si>
  <si>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</si>
  <si>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</si>
  <si>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</si>
  <si>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</si>
  <si>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</si>
  <si>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</si>
  <si>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</si>
  <si>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</si>
  <si>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</si>
  <si>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</si>
  <si>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</si>
  <si>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</si>
  <si>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</si>
  <si>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</si>
  <si>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</si>
  <si>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</si>
  <si>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</si>
  <si>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</si>
  <si>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</si>
  <si>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</si>
  <si>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</si>
  <si>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</si>
  <si>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</si>
  <si>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</si>
  <si>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</si>
  <si>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</si>
  <si>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</si>
  <si>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</si>
  <si>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</si>
  <si>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</si>
  <si>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</si>
  <si>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</si>
  <si>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</si>
  <si>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</si>
  <si>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</si>
  <si>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</si>
  <si>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</si>
  <si>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</si>
  <si>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</si>
  <si>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</si>
  <si>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</si>
  <si>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</si>
  <si>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</si>
  <si>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</si>
  <si>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</si>
  <si>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</si>
  <si>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</si>
  <si>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</si>
  <si>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</si>
  <si>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</si>
  <si>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</si>
  <si>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</si>
  <si>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</si>
  <si>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</si>
  <si>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</si>
  <si>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</si>
  <si>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</si>
  <si>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</si>
  <si>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</si>
  <si>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</si>
  <si>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</si>
  <si>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</si>
  <si>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</si>
  <si>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</si>
  <si>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</si>
  <si>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</si>
  <si>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</si>
  <si>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</si>
  <si>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</si>
  <si>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</si>
  <si>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</si>
  <si>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</si>
  <si>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</si>
  <si>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</si>
  <si>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</si>
  <si>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</si>
  <si>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</si>
  <si>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</si>
  <si>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</si>
  <si>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</si>
  <si>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</si>
  <si>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</si>
  <si>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</si>
  <si>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</si>
  <si>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</si>
  <si>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</si>
  <si>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</si>
  <si>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</si>
  <si>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</si>
  <si>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</si>
  <si>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</si>
  <si>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</si>
  <si>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</si>
  <si>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</si>
  <si>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</si>
  <si>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</si>
  <si>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</si>
  <si>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</si>
  <si>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</si>
  <si>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</si>
  <si>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</si>
  <si>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</si>
  <si>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</si>
  <si>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</si>
  <si>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</si>
  <si>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</si>
  <si>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</si>
  <si>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</si>
  <si>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</si>
  <si>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</si>
  <si>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</si>
  <si>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</si>
  <si>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</si>
  <si>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</si>
  <si>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</si>
  <si>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</si>
  <si>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</si>
  <si>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</si>
  <si>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</si>
  <si>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</si>
  <si>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</si>
  <si>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</si>
  <si>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</si>
  <si>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</si>
  <si>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</si>
  <si>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</si>
  <si>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</si>
  <si>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</si>
  <si>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</si>
  <si>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</si>
  <si>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</si>
  <si>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</si>
  <si>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</si>
  <si>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</si>
  <si>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</si>
  <si>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</si>
  <si>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</si>
  <si>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</si>
  <si>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</si>
  <si>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</si>
  <si>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</si>
  <si>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</si>
  <si>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</si>
  <si>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</si>
  <si>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</si>
  <si>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</si>
  <si>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</si>
  <si>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</si>
  <si>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</si>
  <si>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</si>
  <si>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</si>
  <si>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</si>
  <si>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</si>
  <si>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</si>
  <si>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</si>
  <si>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</si>
  <si>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</si>
  <si>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</si>
  <si>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</si>
  <si>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</si>
  <si>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</si>
  <si>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</si>
  <si>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</si>
  <si>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</si>
  <si>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</si>
  <si>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</si>
  <si>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</si>
  <si>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</si>
  <si>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</si>
  <si>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</si>
  <si>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</si>
  <si>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</si>
  <si>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</si>
  <si>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</si>
  <si>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</si>
  <si>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</si>
  <si>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</si>
  <si>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</si>
  <si>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</si>
  <si>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</si>
  <si>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</si>
  <si>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</si>
  <si>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</si>
  <si>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</si>
  <si>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</si>
  <si>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</si>
  <si>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</si>
  <si>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</si>
  <si>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</si>
  <si>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</si>
  <si>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</si>
  <si>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</si>
  <si>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</si>
  <si>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</si>
  <si>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</si>
  <si>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</si>
  <si>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</si>
  <si>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</si>
  <si>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</si>
  <si>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</si>
  <si>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</si>
  <si>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</si>
  <si>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</si>
  <si>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</si>
  <si>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</si>
  <si>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</si>
  <si>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</si>
  <si>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</si>
  <si>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</si>
  <si>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</si>
  <si>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</si>
  <si>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</si>
  <si>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</si>
  <si>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</si>
  <si>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</si>
  <si>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</si>
  <si>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</si>
  <si>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</si>
  <si>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</si>
  <si>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</si>
  <si>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</si>
  <si>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</si>
  <si>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</si>
  <si>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</si>
  <si>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</si>
  <si>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</si>
  <si>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</si>
  <si>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</si>
  <si>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</si>
  <si>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</si>
  <si>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</si>
  <si>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</si>
  <si>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</si>
  <si>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</si>
  <si>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</si>
  <si>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</si>
  <si>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</si>
  <si>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</si>
  <si>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</si>
  <si>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</si>
  <si>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</si>
  <si>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</si>
  <si>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</si>
  <si>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</si>
  <si>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</si>
  <si>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</si>
  <si>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</si>
  <si>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</si>
  <si>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</si>
  <si>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</si>
  <si>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</si>
  <si>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</si>
  <si>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</si>
  <si>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</si>
  <si>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</si>
  <si>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</si>
  <si>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</si>
  <si>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</si>
  <si>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</si>
  <si>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</si>
  <si>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</si>
  <si>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</si>
  <si>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</si>
  <si>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</si>
  <si>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</si>
  <si>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</si>
  <si>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</si>
  <si>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</si>
  <si>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</si>
  <si>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</si>
  <si>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</si>
  <si>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</si>
  <si>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</si>
  <si>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</si>
  <si>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</si>
  <si>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</si>
  <si>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</si>
  <si>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</si>
  <si>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</si>
  <si>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</si>
  <si>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</si>
  <si>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</si>
  <si>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</si>
  <si>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</si>
  <si>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</si>
  <si>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</si>
  <si>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</si>
  <si>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</si>
  <si>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</si>
  <si>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</si>
  <si>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</si>
  <si>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</si>
  <si>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</si>
  <si>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</si>
  <si>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</si>
  <si>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</si>
  <si>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</si>
  <si>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</si>
  <si>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</si>
  <si>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</si>
  <si>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</si>
  <si>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</si>
  <si>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</si>
  <si>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</si>
  <si>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</si>
  <si>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</si>
  <si>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</si>
  <si>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</si>
  <si>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</si>
  <si>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</si>
  <si>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</si>
  <si>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</si>
  <si>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</si>
  <si>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</si>
  <si>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</si>
  <si>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</si>
  <si>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</si>
  <si>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</si>
  <si>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</si>
  <si>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</si>
  <si>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</si>
  <si>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</si>
  <si>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</si>
  <si>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</si>
  <si>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</si>
  <si>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</si>
  <si>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</si>
  <si>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</si>
  <si>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</si>
  <si>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</si>
  <si>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</si>
  <si>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</si>
  <si>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</si>
  <si>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</si>
  <si>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</si>
  <si>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</si>
  <si>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</si>
  <si>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</si>
  <si>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</si>
  <si>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</si>
  <si>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</si>
  <si>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</si>
  <si>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</si>
  <si>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</si>
  <si>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</si>
  <si>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</si>
  <si>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</si>
  <si>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</si>
  <si>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</si>
  <si>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</si>
  <si>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</si>
  <si>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</si>
  <si>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</si>
  <si>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</si>
  <si>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</si>
  <si>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</si>
  <si>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</si>
  <si>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</si>
  <si>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</si>
  <si>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</si>
  <si>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</si>
  <si>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</si>
  <si>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</si>
  <si>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</si>
  <si>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</si>
  <si>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</si>
  <si>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</si>
  <si>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</si>
  <si>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</si>
  <si>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</si>
  <si>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</si>
  <si>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</si>
  <si>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</si>
  <si>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</si>
  <si>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</si>
  <si>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</si>
  <si>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</si>
  <si>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</si>
  <si>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</si>
  <si>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</si>
  <si>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</si>
  <si>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</si>
  <si>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</si>
  <si>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</si>
  <si>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</si>
  <si>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</si>
  <si>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</si>
  <si>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</si>
  <si>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</si>
  <si>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</si>
  <si>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</si>
  <si>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</si>
  <si>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</si>
  <si>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</si>
  <si>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</si>
  <si>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</si>
  <si>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</si>
  <si>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</si>
  <si>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</si>
  <si>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</si>
  <si>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</si>
  <si>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</si>
  <si>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</si>
  <si>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</si>
  <si>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</si>
  <si>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</si>
  <si>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</si>
  <si>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</si>
  <si>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</si>
  <si>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</si>
  <si>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</si>
  <si>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</si>
  <si>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</si>
  <si>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</si>
  <si>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</si>
  <si>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</si>
  <si>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</si>
  <si>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</si>
  <si>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</si>
  <si>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</si>
  <si>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</si>
  <si>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</si>
  <si>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</si>
  <si>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</si>
  <si>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</si>
  <si>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</si>
  <si>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</si>
  <si>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</si>
  <si>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</si>
  <si>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</si>
  <si>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</si>
  <si>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</si>
  <si>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</si>
  <si>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</si>
  <si>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</si>
  <si>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</si>
  <si>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</si>
  <si>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</si>
  <si>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</si>
  <si>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</si>
  <si>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</si>
  <si>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</si>
  <si>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</si>
  <si>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</si>
  <si>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</si>
  <si>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</si>
  <si>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</si>
  <si>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</si>
  <si>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</si>
  <si>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</si>
  <si>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</si>
  <si>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</si>
  <si>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</si>
  <si>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</si>
  <si>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</si>
  <si>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</si>
  <si>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</si>
  <si>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</si>
  <si>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</si>
  <si>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</si>
  <si>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</si>
  <si>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</si>
  <si>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</si>
  <si>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</si>
  <si>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</si>
  <si>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</si>
  <si>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</si>
  <si>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</si>
  <si>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</si>
  <si>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</si>
  <si>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</si>
  <si>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</si>
  <si>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</si>
  <si>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</si>
  <si>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</si>
  <si>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</si>
  <si>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</si>
  <si>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</si>
  <si>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</si>
  <si>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</si>
  <si>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</si>
  <si>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</si>
  <si>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</si>
  <si>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</si>
  <si>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</si>
  <si>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</si>
  <si>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</si>
  <si>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</si>
  <si>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</si>
  <si>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</si>
  <si>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</si>
  <si>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</si>
  <si>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</si>
  <si>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</si>
  <si>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</si>
  <si>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</si>
  <si>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</si>
  <si>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</si>
  <si>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</si>
  <si>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</si>
  <si>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</si>
  <si>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</si>
  <si>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</si>
  <si>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</si>
  <si>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</si>
  <si>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</si>
  <si>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</si>
  <si>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</si>
  <si>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</si>
  <si>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</si>
  <si>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</si>
  <si>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</si>
  <si>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</si>
  <si>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</si>
  <si>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</si>
  <si>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</si>
  <si>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</si>
  <si>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</si>
  <si>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</si>
  <si>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</si>
  <si>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</si>
  <si>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</si>
  <si>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</si>
  <si>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</si>
  <si>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</si>
  <si>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</si>
  <si>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</si>
  <si>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</si>
  <si>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</si>
  <si>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</si>
  <si>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</si>
  <si>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</si>
  <si>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</si>
  <si>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</si>
  <si>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</si>
  <si>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</si>
  <si>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</si>
  <si>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</si>
  <si>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</si>
  <si>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</si>
  <si>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</si>
  <si>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</si>
  <si>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</si>
  <si>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</si>
  <si>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</si>
  <si>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</si>
  <si>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</si>
  <si>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</si>
  <si>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</si>
  <si>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</si>
  <si>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</si>
  <si>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</si>
  <si>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</si>
  <si>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</si>
  <si>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</si>
  <si>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</si>
  <si>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</si>
  <si>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</si>
  <si>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</si>
  <si>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</si>
  <si>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</si>
  <si>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</si>
  <si>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</si>
  <si>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</si>
  <si>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</si>
  <si>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</si>
  <si>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</si>
  <si>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</si>
  <si>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</si>
  <si>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</si>
  <si>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</si>
  <si>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</si>
  <si>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</si>
  <si>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</si>
  <si>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</si>
  <si>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</si>
  <si>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</si>
  <si>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</si>
  <si>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</si>
  <si>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</si>
  <si>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</si>
  <si>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</si>
  <si>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</si>
  <si>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</si>
  <si>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</si>
  <si>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</si>
  <si>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</si>
  <si>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</si>
  <si>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</si>
  <si>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</si>
  <si>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</si>
  <si>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</si>
  <si>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</si>
  <si>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</si>
  <si>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</si>
  <si>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</si>
  <si>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</si>
  <si>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</si>
  <si>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</si>
  <si>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</si>
  <si>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</si>
  <si>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</si>
  <si>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</si>
  <si>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</si>
  <si>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</si>
  <si>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</si>
  <si>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</si>
  <si>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</si>
  <si>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</si>
  <si>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</si>
  <si>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</si>
  <si>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</si>
  <si>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</si>
  <si>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</si>
  <si>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</si>
  <si>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</si>
  <si>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</si>
  <si>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</si>
  <si>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</si>
  <si>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</si>
  <si>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</si>
  <si>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</si>
  <si>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</si>
  <si>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</si>
  <si>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</si>
  <si>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</si>
  <si>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</si>
  <si>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</si>
  <si>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</si>
  <si>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</si>
  <si>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</si>
  <si>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</si>
  <si>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</si>
  <si>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</si>
  <si>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</si>
  <si>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</si>
  <si>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</si>
  <si>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</si>
  <si>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</si>
  <si>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</si>
  <si>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</si>
  <si>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</si>
  <si>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</si>
  <si>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</si>
  <si>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</si>
  <si>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</si>
  <si>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</si>
  <si>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</si>
  <si>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</si>
  <si>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</si>
  <si>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</si>
  <si>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</si>
  <si>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</si>
  <si>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</si>
  <si>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</si>
  <si>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</si>
  <si>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</si>
  <si>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</si>
  <si>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</si>
  <si>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</si>
  <si>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</si>
  <si>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</si>
  <si>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</si>
  <si>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</si>
  <si>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</si>
  <si>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</si>
  <si>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</si>
  <si>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</si>
  <si>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</si>
  <si>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</si>
  <si>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</si>
  <si>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</si>
  <si>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</si>
  <si>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</si>
  <si>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</si>
  <si>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</si>
  <si>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</si>
  <si>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</si>
  <si>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</si>
  <si>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</si>
  <si>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</si>
  <si>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</si>
  <si>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</si>
  <si>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</si>
  <si>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</si>
  <si>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</si>
  <si>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</si>
  <si>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</si>
  <si>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</si>
  <si>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</si>
  <si>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</si>
  <si>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</si>
  <si>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</si>
  <si>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</si>
  <si>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</si>
  <si>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</si>
  <si>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</si>
  <si>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</si>
  <si>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</si>
  <si>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</si>
  <si>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</si>
  <si>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</si>
  <si>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</si>
  <si>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</si>
  <si>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</si>
  <si>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</si>
  <si>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</si>
  <si>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</si>
  <si>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</si>
  <si>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</si>
  <si>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</si>
  <si>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</si>
  <si>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</si>
  <si>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</si>
  <si>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</si>
  <si>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</si>
  <si>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</si>
  <si>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</si>
  <si>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</si>
  <si>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</si>
  <si>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</si>
  <si>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</si>
  <si>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</si>
  <si>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</si>
  <si>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</si>
  <si>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</si>
  <si>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</si>
  <si>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</si>
  <si>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</si>
  <si>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</si>
  <si>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</si>
  <si>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</si>
  <si>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</si>
  <si>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</si>
  <si>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</si>
  <si>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</si>
  <si>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</si>
  <si>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</si>
  <si>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</si>
  <si>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</si>
  <si>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</si>
  <si>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</si>
  <si>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</si>
  <si>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</si>
  <si>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</si>
  <si>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</si>
  <si>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</si>
  <si>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</si>
  <si>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</si>
  <si>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</si>
  <si>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</si>
  <si>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</si>
  <si>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</si>
  <si>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</si>
  <si>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</si>
  <si>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</si>
  <si>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</si>
  <si>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</si>
  <si>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</si>
  <si>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</si>
  <si>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</si>
  <si>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</si>
  <si>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</si>
  <si>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</si>
  <si>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</si>
  <si>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</si>
  <si>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</si>
  <si>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</si>
  <si>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</si>
  <si>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</si>
  <si>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</si>
  <si>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</si>
  <si>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</si>
  <si>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</si>
  <si>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</si>
  <si>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</si>
  <si>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</si>
  <si>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</si>
  <si>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</si>
  <si>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</si>
  <si>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</si>
  <si>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</si>
  <si>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</si>
  <si>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</si>
  <si>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</si>
  <si>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</si>
  <si>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</si>
  <si>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</si>
  <si>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</si>
  <si>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</si>
  <si>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</si>
  <si>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</si>
  <si>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</si>
  <si>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</si>
  <si>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</si>
  <si>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</si>
  <si>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</si>
  <si>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</si>
  <si>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</si>
  <si>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</si>
  <si>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</si>
  <si>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</si>
  <si>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</si>
  <si>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</si>
  <si>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</si>
  <si>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</si>
  <si>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</si>
  <si>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</si>
  <si>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</si>
  <si>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</si>
  <si>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</si>
  <si>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</si>
  <si>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</si>
  <si>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</si>
  <si>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</si>
  <si>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</si>
  <si>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</si>
  <si>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</si>
  <si>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</si>
  <si>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</si>
  <si>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</si>
  <si>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</si>
  <si>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</si>
  <si>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</si>
  <si>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</si>
  <si>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</si>
  <si>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</si>
  <si>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</si>
  <si>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</si>
  <si>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</si>
  <si>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</si>
  <si>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</si>
  <si>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</si>
  <si>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</si>
  <si>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</si>
  <si>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</si>
  <si>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</si>
  <si>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</si>
  <si>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</si>
  <si>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</si>
  <si>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</si>
  <si>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</si>
  <si>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</si>
  <si>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</si>
  <si>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</si>
  <si>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</si>
  <si>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</si>
  <si>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</si>
  <si>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</si>
  <si>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</si>
  <si>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</si>
  <si>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</si>
  <si>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</si>
  <si>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</si>
  <si>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</si>
  <si>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</si>
  <si>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</si>
  <si>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</si>
  <si>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</si>
  <si>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</si>
  <si>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</si>
  <si>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</si>
  <si>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</si>
  <si>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</si>
  <si>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</si>
  <si>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</si>
  <si>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</si>
  <si>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</si>
  <si>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</si>
  <si>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</si>
  <si>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</si>
  <si>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</si>
  <si>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</si>
  <si>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</si>
  <si>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</si>
  <si>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</si>
  <si>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</si>
  <si>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</si>
  <si>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</si>
  <si>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</si>
  <si>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</si>
  <si>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</si>
  <si>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</si>
  <si>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</si>
  <si>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</si>
  <si>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</si>
  <si>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</si>
  <si>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</si>
  <si>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</si>
  <si>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</si>
  <si>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</si>
  <si>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</si>
  <si>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</si>
  <si>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</si>
  <si>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</si>
  <si>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</si>
  <si>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</si>
  <si>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</si>
  <si>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</si>
  <si>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</si>
  <si>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</si>
  <si>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</si>
  <si>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</si>
  <si>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</si>
  <si>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</si>
  <si>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</si>
  <si>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</si>
  <si>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</si>
  <si>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</si>
  <si>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</si>
  <si>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</si>
  <si>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</si>
  <si>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</si>
  <si>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</si>
  <si>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</si>
  <si>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</si>
  <si>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</si>
  <si>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</si>
  <si>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</si>
  <si>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</si>
  <si>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</si>
  <si>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</si>
  <si>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</si>
  <si>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</si>
  <si>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</si>
  <si>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</si>
  <si>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</si>
  <si>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</si>
  <si>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</si>
  <si>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</si>
  <si>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</si>
  <si>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</si>
  <si>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</si>
  <si>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</si>
  <si>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</si>
  <si>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</si>
  <si>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</si>
  <si>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</si>
  <si>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</si>
  <si>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</si>
  <si>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</si>
  <si>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</si>
  <si>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</si>
  <si>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</si>
  <si>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</si>
  <si>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</si>
  <si>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</si>
  <si>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</si>
  <si>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</si>
  <si>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</si>
  <si>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</si>
  <si>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</si>
  <si>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</si>
  <si>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</si>
  <si>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</si>
  <si>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</si>
  <si>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</si>
  <si>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</si>
  <si>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</si>
  <si>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</si>
  <si>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</si>
  <si>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</si>
  <si>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</si>
  <si>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</si>
  <si>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</si>
  <si>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</si>
  <si>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</si>
  <si>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</si>
  <si>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</si>
  <si>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</si>
  <si>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</si>
  <si>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</si>
  <si>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</si>
  <si>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</si>
  <si>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</si>
  <si>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</si>
  <si>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</si>
  <si>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</si>
  <si>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</si>
  <si>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</si>
  <si>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</si>
  <si>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</si>
  <si>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</si>
  <si>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</si>
  <si>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</si>
  <si>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</si>
  <si>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</si>
  <si>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</si>
  <si>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</si>
  <si>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</si>
  <si>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</si>
  <si>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</si>
  <si>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</si>
  <si>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</si>
  <si>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</si>
  <si>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</si>
  <si>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</si>
  <si>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</si>
  <si>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</si>
  <si>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</si>
  <si>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</si>
  <si>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</si>
  <si>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</si>
  <si>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</si>
  <si>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</si>
  <si>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</si>
  <si>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</si>
  <si>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</si>
  <si>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</si>
  <si>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</si>
  <si>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</si>
  <si>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</si>
  <si>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</si>
  <si>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</si>
  <si>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</si>
  <si>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</si>
  <si>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</si>
  <si>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</si>
  <si>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</si>
  <si>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</si>
  <si>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</si>
  <si>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</si>
  <si>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</si>
  <si>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</si>
  <si>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</si>
  <si>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</si>
  <si>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</si>
  <si>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</si>
  <si>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</si>
  <si>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</si>
  <si>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</si>
  <si>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</si>
  <si>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</si>
  <si>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</si>
  <si>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</si>
  <si>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</si>
  <si>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</si>
  <si>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</si>
  <si>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</si>
  <si>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</si>
  <si>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</si>
  <si>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</si>
  <si>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</si>
  <si>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</si>
  <si>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</si>
  <si>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</si>
  <si>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</si>
  <si>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</si>
  <si>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</si>
  <si>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</si>
  <si>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</si>
  <si>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</si>
  <si>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</si>
  <si>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</si>
  <si>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</si>
  <si>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</si>
  <si>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</si>
  <si>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</si>
  <si>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</si>
  <si>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</si>
  <si>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</si>
  <si>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</si>
  <si>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</si>
  <si>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</si>
  <si>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</si>
  <si>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</si>
  <si>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</si>
  <si>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</si>
  <si>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</si>
  <si>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</si>
  <si>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</si>
  <si>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</si>
  <si>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</si>
  <si>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</si>
  <si>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</si>
  <si>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</si>
  <si>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</si>
  <si>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</si>
  <si>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</si>
  <si>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</si>
  <si>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</si>
  <si>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</si>
  <si>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</si>
  <si>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</si>
  <si>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</si>
  <si>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</si>
  <si>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</si>
  <si>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</si>
  <si>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</si>
  <si>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</si>
  <si>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</si>
  <si>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</si>
  <si>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</si>
  <si>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</si>
  <si>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</si>
  <si>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</si>
  <si>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</si>
  <si>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</si>
  <si>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</si>
  <si>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</si>
  <si>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</si>
  <si>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</si>
  <si>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</si>
  <si>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</si>
  <si>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</si>
  <si>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</si>
  <si>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</si>
  <si>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</si>
  <si>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</si>
  <si>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</si>
  <si>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</si>
  <si>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</si>
  <si>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</si>
  <si>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</si>
  <si>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</si>
  <si>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</si>
  <si>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</si>
  <si>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</si>
  <si>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</si>
  <si>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</si>
  <si>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</si>
  <si>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</si>
  <si>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</si>
  <si>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</si>
  <si>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</si>
  <si>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</si>
  <si>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</si>
  <si>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</si>
  <si>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</si>
  <si>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</si>
  <si>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</si>
  <si>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</si>
  <si>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</si>
  <si>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</si>
  <si>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</si>
  <si>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</si>
  <si>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</si>
  <si>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</si>
  <si>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</si>
  <si>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</si>
  <si>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</si>
  <si>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</si>
  <si>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</si>
  <si>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</si>
  <si>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</si>
  <si>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</si>
  <si>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</si>
  <si>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</si>
  <si>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</si>
  <si>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</si>
  <si>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</si>
  <si>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</si>
  <si>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</si>
  <si>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</si>
  <si>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</si>
  <si>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</si>
  <si>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</si>
  <si>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</si>
  <si>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</si>
  <si>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</si>
  <si>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</si>
  <si>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</si>
  <si>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</si>
  <si>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</si>
  <si>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</si>
  <si>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</si>
  <si>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</si>
  <si>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</si>
  <si>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</si>
  <si>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</si>
  <si>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</si>
  <si>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</si>
  <si>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</si>
  <si>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</si>
  <si>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</si>
  <si>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</si>
  <si>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</si>
  <si>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</si>
  <si>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</si>
  <si>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</si>
  <si>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</si>
  <si>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</si>
  <si>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</si>
  <si>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</si>
  <si>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</si>
  <si>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</si>
  <si>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</si>
  <si>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</si>
  <si>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</si>
  <si>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</si>
  <si>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</si>
  <si>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</si>
  <si>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</si>
  <si>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</si>
  <si>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</si>
  <si>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</si>
  <si>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</si>
  <si>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</si>
  <si>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</si>
  <si>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</si>
  <si>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</si>
  <si>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</si>
  <si>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</si>
  <si>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</si>
  <si>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</si>
  <si>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</si>
  <si>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</si>
  <si>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</si>
  <si>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</si>
  <si>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</si>
  <si>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</si>
  <si>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</si>
  <si>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</si>
  <si>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</si>
  <si>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</si>
  <si>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</si>
  <si>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</si>
  <si>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</si>
  <si>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</si>
  <si>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</si>
  <si>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</si>
  <si>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</si>
  <si>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</si>
  <si>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</si>
  <si>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</si>
  <si>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</si>
  <si>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</si>
  <si>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</si>
  <si>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</si>
  <si>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</si>
  <si>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</si>
  <si>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</si>
  <si>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</si>
  <si>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</si>
  <si>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</si>
  <si>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</si>
  <si>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</si>
  <si>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</si>
  <si>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</si>
  <si>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</si>
  <si>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</si>
  <si>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</si>
  <si>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</si>
  <si>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</si>
  <si>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</si>
  <si>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</si>
  <si>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</si>
  <si>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</si>
  <si>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</si>
  <si>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</si>
  <si>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</si>
  <si>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</si>
  <si>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</si>
  <si>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</si>
  <si>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</si>
  <si>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</si>
  <si>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</si>
  <si>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</si>
  <si>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</si>
  <si>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</si>
  <si>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</si>
  <si>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</si>
  <si>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</si>
  <si>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</si>
  <si>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</si>
  <si>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</si>
  <si>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</si>
  <si>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</si>
  <si>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</si>
  <si>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</si>
  <si>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</si>
  <si>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</si>
  <si>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</si>
  <si>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</si>
  <si>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</si>
  <si>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</si>
  <si>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</si>
  <si>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</si>
  <si>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</si>
  <si>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</si>
  <si>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</si>
  <si>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</si>
  <si>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</si>
  <si>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</si>
  <si>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</si>
  <si>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</si>
  <si>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</si>
  <si>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</si>
  <si>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</si>
  <si>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</si>
  <si>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</si>
  <si>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</si>
  <si>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</si>
  <si>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</si>
  <si>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</si>
  <si>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</si>
  <si>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</si>
  <si>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</si>
  <si>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</si>
  <si>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</si>
  <si>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</si>
  <si>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</si>
  <si>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</si>
  <si>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</si>
  <si>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</si>
  <si>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</si>
  <si>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</si>
  <si>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</si>
  <si>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</si>
  <si>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</si>
  <si>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</si>
  <si>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</si>
  <si>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</si>
  <si>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</si>
  <si>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</si>
  <si>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</si>
  <si>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</si>
  <si>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</si>
  <si>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</si>
  <si>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</si>
  <si>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</si>
  <si>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</si>
  <si>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</si>
  <si>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</si>
  <si>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</si>
  <si>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</si>
  <si>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</si>
  <si>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</si>
  <si>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</si>
  <si>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</si>
  <si>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</si>
  <si>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</si>
  <si>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</si>
  <si>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</si>
  <si>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</si>
  <si>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</si>
  <si>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</si>
  <si>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</si>
  <si>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</si>
  <si>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</si>
  <si>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</si>
  <si>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</si>
  <si>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</si>
  <si>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</si>
  <si>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</si>
  <si>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</si>
  <si>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</si>
  <si>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</si>
  <si>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</si>
  <si>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</si>
  <si>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</si>
  <si>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</si>
  <si>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</si>
  <si>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</si>
  <si>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</si>
  <si>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</si>
  <si>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</si>
  <si>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</si>
  <si>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</si>
  <si>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</si>
  <si>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</si>
  <si>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</si>
  <si>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</si>
  <si>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</si>
  <si>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</si>
  <si>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</si>
  <si>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</si>
  <si>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</si>
  <si>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</si>
  <si>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</si>
  <si>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</si>
  <si>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</si>
  <si>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</si>
  <si>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</si>
  <si>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</si>
  <si>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</si>
  <si>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</si>
  <si>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</si>
  <si>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</si>
  <si>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</si>
  <si>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</si>
  <si>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</si>
  <si>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</si>
  <si>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</si>
  <si>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</si>
  <si>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</si>
  <si>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</si>
  <si>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</si>
  <si>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</si>
  <si>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</si>
  <si>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</si>
  <si>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</si>
  <si>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</si>
  <si>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</si>
  <si>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</si>
  <si>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</si>
  <si>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</si>
  <si>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</si>
  <si>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</si>
  <si>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</si>
  <si>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</si>
  <si>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</si>
  <si>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</si>
  <si>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</si>
  <si>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</si>
  <si>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</si>
  <si>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</si>
  <si>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</si>
  <si>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</si>
  <si>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</si>
  <si>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</si>
  <si>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</si>
  <si>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</si>
  <si>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</si>
  <si>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</si>
  <si>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</si>
  <si>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</si>
  <si>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</si>
  <si>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</si>
  <si>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</si>
  <si>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</si>
  <si>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</si>
  <si>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</si>
  <si>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</si>
  <si>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</si>
  <si>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</si>
  <si>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</si>
  <si>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</si>
  <si>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</si>
  <si>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</si>
  <si>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</si>
  <si>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</si>
  <si>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</si>
  <si>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</si>
  <si>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</si>
  <si>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</si>
  <si>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</si>
  <si>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</si>
  <si>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</si>
  <si>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</si>
  <si>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</si>
  <si>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</si>
  <si>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</si>
  <si>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</si>
  <si>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</si>
  <si>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</si>
  <si>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</si>
  <si>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</si>
  <si>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</si>
  <si>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</si>
  <si>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</si>
  <si>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</si>
  <si>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</si>
  <si>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</si>
  <si>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</si>
  <si>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</si>
  <si>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</si>
  <si>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</si>
  <si>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</si>
  <si>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</si>
  <si>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</si>
  <si>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</si>
  <si>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</si>
  <si>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</si>
  <si>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</si>
  <si>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</si>
  <si>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</si>
  <si>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</si>
  <si>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</si>
  <si>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</si>
  <si>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</si>
  <si>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</si>
  <si>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</si>
  <si>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</si>
  <si>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</si>
  <si>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</si>
  <si>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</si>
  <si>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</si>
  <si>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</si>
  <si>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</si>
  <si>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</si>
  <si>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</si>
  <si>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</si>
  <si>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</si>
  <si>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</si>
  <si>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</si>
  <si>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</si>
  <si>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</si>
  <si>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</si>
  <si>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</si>
  <si>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</si>
  <si>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</si>
  <si>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</si>
  <si>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</si>
  <si>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</si>
  <si>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</si>
  <si>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</si>
  <si>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</si>
  <si>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</si>
  <si>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</si>
  <si>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</si>
  <si>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</si>
  <si>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</si>
  <si>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</si>
  <si>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</si>
  <si>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</si>
  <si>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</si>
  <si>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</si>
  <si>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</si>
  <si>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</si>
  <si>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</si>
  <si>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</si>
  <si>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</si>
  <si>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</si>
  <si>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</si>
  <si>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</si>
  <si>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</si>
  <si>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</si>
  <si>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</si>
  <si>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</si>
  <si>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</si>
  <si>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</si>
  <si>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</si>
  <si>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</si>
  <si>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</si>
  <si>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</si>
  <si>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</si>
  <si>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</si>
  <si>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</si>
  <si>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</si>
  <si>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</si>
  <si>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</si>
  <si>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</si>
  <si>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</si>
  <si>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</si>
  <si>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</si>
  <si>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</si>
  <si>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</si>
  <si>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</si>
  <si>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</si>
  <si>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</si>
  <si>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</si>
  <si>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</si>
  <si>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</si>
  <si>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</si>
  <si>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</si>
  <si>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</si>
  <si>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</si>
  <si>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</si>
  <si>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</si>
  <si>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</si>
  <si>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</si>
  <si>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</si>
  <si>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</si>
  <si>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</si>
  <si>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</si>
  <si>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</si>
  <si>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</si>
  <si>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</si>
  <si>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</si>
  <si>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</si>
  <si>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</si>
  <si>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</si>
  <si>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</si>
  <si>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</si>
  <si>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</si>
  <si>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</si>
  <si>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</si>
  <si>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</si>
  <si>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</si>
  <si>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</si>
  <si>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</si>
  <si>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</si>
  <si>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</si>
  <si>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</si>
  <si>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</si>
  <si>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</si>
  <si>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</si>
  <si>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</si>
  <si>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</si>
  <si>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</si>
  <si>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</si>
  <si>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</si>
  <si>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</si>
  <si>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</si>
  <si>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</si>
  <si>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</si>
  <si>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</si>
  <si>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</si>
  <si>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</si>
  <si>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</si>
  <si>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</si>
  <si>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</si>
  <si>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</si>
  <si>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</si>
  <si>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</si>
  <si>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</si>
  <si>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</si>
  <si>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</si>
  <si>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</si>
  <si>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</si>
  <si>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</si>
  <si>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</si>
  <si>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</si>
  <si>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</si>
  <si>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</si>
  <si>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</si>
  <si>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</si>
  <si>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</si>
  <si>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</si>
  <si>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</si>
  <si>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</si>
  <si>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</si>
  <si>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</si>
  <si>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</si>
  <si>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</si>
  <si>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</si>
  <si>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</si>
  <si>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</si>
  <si>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</si>
  <si>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</si>
  <si>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</si>
  <si>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</si>
  <si>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</si>
  <si>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</si>
  <si>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</si>
  <si>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</si>
  <si>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</si>
  <si>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</si>
  <si>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</si>
  <si>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</si>
  <si>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</si>
  <si>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</si>
  <si>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</si>
  <si>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</si>
  <si>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</si>
  <si>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</si>
  <si>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</si>
  <si>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</si>
  <si>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</si>
  <si>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</si>
  <si>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</si>
  <si>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</si>
  <si>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</si>
  <si>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</si>
  <si>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</si>
  <si>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</si>
  <si>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</si>
  <si>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</si>
  <si>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</si>
  <si>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</si>
  <si>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</si>
  <si>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</si>
  <si>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</si>
  <si>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</si>
  <si>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</si>
  <si>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</si>
  <si>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</si>
  <si>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</si>
  <si>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</si>
  <si>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</si>
  <si>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</si>
  <si>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</si>
  <si>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</si>
  <si>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</si>
  <si>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</si>
  <si>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</si>
  <si>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</si>
  <si>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</si>
  <si>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</si>
  <si>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</si>
  <si>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</si>
  <si>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</si>
  <si>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</si>
  <si>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</si>
  <si>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</si>
  <si>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</si>
  <si>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</si>
  <si>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</si>
  <si>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</si>
  <si>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</si>
  <si>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</si>
  <si>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</si>
  <si>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</si>
  <si>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</si>
  <si>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</si>
  <si>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</si>
  <si>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</si>
  <si>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</si>
  <si>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</si>
  <si>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</si>
  <si>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</si>
  <si>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</si>
  <si>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</si>
  <si>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</si>
  <si>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</si>
  <si>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</si>
  <si>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</si>
  <si>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</si>
  <si>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</si>
  <si>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</si>
  <si>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</si>
  <si>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</si>
  <si>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</si>
  <si>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</si>
  <si>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</si>
  <si>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</si>
  <si>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</si>
  <si>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</si>
  <si>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</si>
  <si>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</si>
  <si>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</si>
  <si>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</si>
  <si>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</si>
  <si>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</si>
  <si>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</si>
  <si>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</si>
  <si>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</si>
  <si>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</si>
  <si>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</si>
  <si>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</si>
  <si>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</si>
  <si>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</si>
  <si>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</si>
  <si>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</si>
  <si>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</si>
  <si>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</si>
  <si>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</si>
  <si>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</si>
  <si>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</si>
  <si>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</si>
  <si>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</si>
  <si>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</si>
  <si>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</si>
  <si>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</si>
  <si>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</si>
  <si>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</si>
  <si>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</si>
  <si>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</si>
  <si>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</si>
  <si>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</si>
  <si>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</si>
  <si>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</si>
  <si>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</si>
  <si>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</si>
  <si>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</si>
  <si>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</si>
  <si>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</si>
  <si>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</si>
  <si>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</si>
  <si>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</si>
  <si>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</si>
  <si>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</si>
  <si>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</si>
  <si>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</si>
  <si>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</si>
  <si>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</si>
  <si>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</si>
  <si>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</si>
  <si>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</si>
  <si>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</si>
  <si>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</si>
  <si>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</si>
  <si>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</si>
  <si>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</si>
  <si>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</si>
  <si>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</si>
  <si>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</si>
  <si>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</si>
  <si>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</si>
  <si>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</si>
  <si>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</si>
  <si>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</si>
  <si>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</si>
  <si>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</si>
  <si>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</si>
  <si>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</si>
  <si>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</si>
  <si>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</si>
  <si>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</si>
  <si>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</si>
  <si>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</si>
  <si>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</si>
  <si>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</si>
  <si>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</si>
  <si>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</si>
  <si>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</si>
  <si>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</si>
  <si>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</si>
  <si>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</si>
  <si>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</si>
  <si>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</si>
  <si>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</si>
  <si>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</si>
  <si>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</si>
  <si>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</si>
  <si>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</si>
  <si>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</si>
  <si>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</si>
  <si>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</si>
  <si>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</si>
  <si>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</si>
  <si>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</si>
  <si>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</si>
  <si>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</si>
  <si>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</si>
  <si>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</si>
  <si>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</si>
  <si>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</si>
  <si>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</si>
  <si>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</si>
  <si>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</si>
  <si>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</si>
  <si>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</si>
  <si>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</si>
  <si>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</si>
  <si>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</si>
  <si>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</si>
  <si>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</si>
  <si>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</si>
  <si>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</si>
  <si>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</si>
  <si>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</si>
  <si>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</si>
  <si>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</si>
  <si>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</si>
  <si>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</si>
  <si>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</si>
  <si>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</si>
  <si>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</si>
  <si>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</si>
  <si>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</si>
  <si>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</si>
  <si>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</si>
  <si>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</si>
  <si>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</si>
  <si>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</si>
  <si>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</si>
  <si>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</si>
  <si>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</si>
  <si>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</si>
  <si>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</si>
  <si>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</si>
  <si>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</si>
  <si>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</si>
  <si>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</si>
  <si>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</si>
  <si>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</si>
  <si>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</si>
  <si>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</si>
  <si>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</si>
  <si>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</si>
  <si>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</si>
  <si>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</si>
  <si>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</si>
  <si>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</si>
  <si>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</si>
  <si>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</si>
  <si>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</si>
  <si>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</si>
  <si>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</si>
  <si>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</si>
  <si>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</si>
  <si>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</si>
  <si>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</si>
  <si>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</si>
  <si>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</si>
  <si>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</si>
  <si>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</si>
  <si>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</si>
  <si>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</si>
  <si>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</si>
  <si>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</si>
  <si>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</si>
  <si>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</si>
  <si>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</si>
  <si>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</si>
  <si>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</si>
  <si>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</si>
  <si>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</si>
  <si>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</si>
  <si>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</si>
  <si>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</si>
  <si>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</si>
  <si>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</si>
  <si>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</si>
  <si>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</si>
  <si>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</si>
  <si>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</si>
  <si>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</si>
  <si>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</si>
  <si>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</si>
  <si>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</si>
  <si>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</si>
  <si>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</si>
  <si>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</si>
  <si>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</si>
  <si>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</si>
  <si>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</si>
  <si>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</si>
  <si>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</si>
  <si>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</si>
  <si>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</si>
  <si>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</si>
  <si>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</si>
  <si>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</si>
  <si>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</si>
  <si>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</si>
  <si>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</si>
  <si>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</si>
  <si>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</si>
  <si>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</si>
  <si>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</si>
  <si>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</si>
  <si>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</si>
  <si>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</si>
  <si>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</si>
  <si>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</si>
  <si>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</si>
  <si>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</si>
  <si>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</si>
  <si>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</si>
  <si>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</si>
  <si>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</si>
  <si>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</si>
  <si>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</si>
  <si>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</si>
  <si>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</si>
  <si>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</si>
  <si>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</si>
  <si>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</si>
  <si>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</si>
  <si>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</si>
  <si>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</si>
  <si>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</si>
  <si>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</si>
  <si>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</si>
  <si>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</si>
  <si>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</si>
  <si>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</si>
  <si>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</si>
  <si>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</si>
  <si>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</si>
  <si>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</si>
  <si>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</si>
  <si>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</si>
  <si>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</si>
  <si>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</si>
  <si>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</si>
  <si>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</si>
  <si>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</si>
  <si>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</si>
  <si>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</si>
  <si>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</si>
  <si>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</si>
  <si>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</si>
  <si>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</si>
  <si>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</si>
  <si>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</si>
  <si>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</si>
  <si>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</si>
  <si>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</si>
  <si>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</si>
  <si>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</si>
  <si>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</si>
  <si>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</si>
  <si>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</si>
  <si>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</si>
  <si>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</si>
  <si>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</si>
  <si>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</si>
  <si>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</si>
  <si>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</si>
  <si>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</si>
  <si>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</si>
  <si>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</si>
  <si>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</si>
  <si>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</si>
  <si>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</si>
  <si>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</si>
  <si>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</si>
  <si>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</si>
  <si>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</si>
  <si>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</si>
  <si>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</si>
  <si>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</si>
  <si>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</si>
  <si>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</si>
  <si>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</si>
  <si>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</si>
  <si>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</si>
  <si>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</si>
  <si>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</si>
  <si>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</si>
  <si>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</si>
  <si>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</si>
  <si>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</si>
  <si>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</si>
  <si>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</si>
  <si>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</si>
  <si>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</si>
  <si>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</si>
  <si>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</si>
  <si>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</si>
  <si>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</si>
  <si>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</si>
  <si>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</si>
  <si>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</si>
  <si>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</si>
  <si>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</si>
  <si>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</si>
  <si>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</si>
  <si>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</si>
  <si>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</si>
  <si>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</si>
  <si>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</si>
  <si>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</si>
  <si>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</si>
  <si>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</si>
  <si>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</si>
  <si>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</si>
  <si>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</si>
  <si>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</si>
  <si>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</si>
  <si>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</si>
  <si>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</si>
  <si>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</si>
  <si>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</si>
  <si>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</si>
  <si>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</si>
  <si>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</si>
  <si>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</si>
  <si>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</si>
  <si>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</si>
  <si>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</si>
  <si>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</si>
  <si>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</si>
  <si>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</si>
  <si>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</si>
  <si>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</si>
  <si>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</si>
  <si>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</si>
  <si>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</si>
  <si>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</si>
  <si>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</si>
  <si>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</si>
  <si>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</si>
  <si>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</si>
  <si>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</si>
  <si>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</si>
  <si>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</si>
  <si>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</si>
  <si>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</si>
  <si>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</si>
  <si>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</si>
  <si>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</si>
  <si>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</si>
  <si>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</si>
  <si>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</si>
  <si>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</si>
  <si>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</si>
  <si>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</si>
  <si>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</si>
  <si>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</si>
  <si>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</si>
  <si>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</si>
  <si>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</si>
  <si>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</si>
  <si>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</si>
  <si>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</si>
  <si>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</si>
  <si>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</si>
  <si>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</si>
  <si>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</si>
  <si>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</si>
  <si>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</si>
  <si>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</si>
  <si>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</si>
  <si>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</si>
  <si>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</si>
  <si>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</si>
  <si>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</si>
  <si>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</si>
  <si>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</si>
  <si>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</si>
  <si>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</si>
  <si>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</si>
  <si>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</si>
  <si>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</si>
  <si>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</si>
  <si>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</si>
  <si>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</si>
  <si>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</si>
  <si>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</si>
  <si>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</si>
  <si>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</si>
  <si>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</si>
  <si>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</si>
  <si>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</si>
  <si>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</si>
  <si>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</si>
  <si>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</si>
  <si>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</si>
  <si>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</si>
  <si>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</si>
  <si>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</si>
  <si>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</si>
  <si>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</si>
  <si>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</si>
  <si>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</si>
  <si>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</si>
  <si>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</si>
  <si>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</si>
  <si>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</si>
  <si>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</si>
  <si>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</si>
  <si>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</si>
  <si>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</si>
  <si>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</si>
  <si>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</si>
  <si>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</si>
  <si>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</si>
  <si>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</si>
  <si>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</si>
  <si>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</si>
  <si>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</si>
  <si>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</si>
  <si>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</si>
  <si>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</si>
  <si>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</si>
  <si>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</si>
  <si>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</si>
  <si>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</si>
  <si>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</si>
  <si>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</si>
  <si>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</si>
  <si>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</si>
  <si>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</si>
  <si>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</si>
  <si>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</si>
  <si>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</si>
  <si>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</si>
  <si>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</si>
  <si>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</si>
  <si>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</si>
  <si>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</si>
  <si>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</si>
  <si>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</si>
  <si>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</si>
  <si>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</si>
  <si>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</si>
  <si>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</si>
  <si>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</si>
  <si>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</si>
  <si>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</si>
  <si>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</si>
  <si>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</si>
  <si>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</si>
  <si>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</si>
  <si>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</si>
  <si>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</si>
  <si>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</si>
  <si>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</si>
  <si>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</si>
  <si>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</si>
  <si>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</si>
  <si>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</si>
  <si>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</si>
  <si>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</si>
  <si>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</si>
  <si>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</si>
  <si>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</si>
  <si>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</si>
  <si>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</si>
  <si>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</si>
  <si>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</si>
  <si>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</si>
  <si>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</si>
  <si>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</si>
  <si>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</si>
  <si>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</si>
  <si>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</si>
  <si>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</si>
  <si>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</si>
  <si>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</si>
  <si>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</si>
  <si>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</si>
  <si>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</si>
  <si>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</si>
  <si>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</si>
  <si>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</si>
  <si>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</si>
  <si>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</si>
  <si>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</si>
  <si>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</si>
  <si>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</si>
  <si>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</si>
  <si>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</si>
  <si>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</si>
  <si>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</si>
  <si>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</si>
  <si>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</si>
  <si>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</si>
  <si>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</si>
  <si>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</si>
  <si>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</si>
  <si>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</si>
  <si>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</si>
  <si>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</si>
  <si>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</si>
  <si>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</si>
  <si>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</si>
  <si>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</si>
  <si>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</si>
  <si>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</si>
  <si>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</si>
  <si>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</si>
  <si>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</si>
  <si>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</si>
  <si>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</si>
  <si>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</si>
  <si>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</si>
  <si>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</si>
  <si>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</si>
  <si>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</si>
  <si>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</si>
  <si>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</si>
  <si>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</si>
  <si>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</si>
  <si>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</si>
  <si>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</si>
  <si>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</si>
  <si>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</si>
  <si>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</si>
  <si>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</si>
  <si>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</si>
  <si>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</si>
  <si>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</si>
  <si>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</si>
  <si>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</si>
  <si>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</si>
  <si>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</si>
  <si>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</si>
  <si>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</si>
  <si>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</si>
  <si>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</si>
  <si>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</si>
  <si>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</si>
  <si>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</si>
  <si>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</si>
  <si>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</si>
  <si>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</si>
  <si>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</si>
  <si>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</si>
  <si>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</si>
  <si>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</si>
  <si>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</si>
  <si>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</si>
  <si>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</si>
  <si>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</si>
  <si>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</si>
  <si>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</si>
  <si>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</si>
  <si>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</si>
  <si>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</si>
  <si>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</si>
  <si>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</si>
  <si>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</si>
  <si>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</si>
  <si>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</si>
  <si>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</si>
  <si>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</si>
  <si>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</si>
  <si>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</si>
  <si>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</si>
  <si>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</si>
  <si>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</si>
  <si>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</si>
  <si>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</si>
  <si>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</si>
  <si>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</si>
  <si>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</si>
  <si>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</si>
  <si>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</si>
  <si>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</si>
  <si>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</si>
  <si>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</si>
  <si>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</si>
  <si>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</si>
  <si>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</si>
  <si>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</si>
  <si>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</si>
  <si>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</si>
  <si>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</si>
  <si>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</si>
  <si>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</si>
  <si>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</si>
  <si>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</si>
  <si>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</si>
  <si>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</si>
  <si>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</si>
  <si>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</si>
  <si>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</si>
  <si>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</si>
  <si>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</si>
  <si>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</si>
  <si>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</si>
  <si>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</si>
  <si>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</si>
  <si>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</si>
  <si>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</si>
  <si>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</si>
  <si>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</si>
  <si>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</si>
  <si>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</si>
  <si>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</si>
  <si>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</si>
  <si>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</si>
  <si>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</si>
  <si>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</si>
  <si>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</si>
  <si>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</si>
  <si>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</si>
  <si>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</si>
  <si>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</si>
  <si>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</si>
  <si>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</si>
  <si>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</si>
  <si>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</si>
  <si>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</si>
  <si>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</si>
  <si>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</si>
  <si>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</si>
  <si>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</si>
  <si>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</si>
  <si>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</si>
  <si>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</si>
  <si>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</si>
  <si>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</si>
  <si>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</si>
  <si>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</si>
  <si>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</si>
  <si>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</si>
  <si>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</si>
  <si>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</si>
  <si>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</si>
  <si>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</si>
  <si>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</si>
  <si>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</si>
  <si>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</si>
  <si>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</si>
  <si>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</si>
  <si>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</si>
  <si>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</si>
  <si>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</si>
  <si>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</si>
  <si>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</si>
  <si>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</si>
  <si>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</si>
  <si>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</si>
  <si>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</si>
  <si>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</si>
  <si>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</si>
  <si>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</si>
  <si>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</si>
  <si>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</si>
  <si>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</si>
  <si>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</si>
  <si>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</si>
  <si>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</si>
  <si>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</si>
  <si>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</si>
  <si>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</si>
  <si>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</si>
  <si>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</si>
  <si>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</si>
  <si>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</si>
  <si>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</si>
  <si>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</si>
  <si>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</si>
  <si>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</si>
  <si>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</si>
  <si>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</si>
  <si>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</si>
  <si>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</si>
  <si>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</si>
  <si>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</si>
  <si>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</si>
  <si>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</si>
  <si>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</si>
  <si>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</si>
  <si>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</si>
  <si>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</si>
  <si>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</si>
  <si>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</si>
  <si>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</si>
  <si>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</si>
  <si>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</si>
  <si>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</si>
  <si>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</si>
  <si>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</si>
  <si>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</si>
  <si>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</si>
  <si>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</si>
  <si>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</si>
  <si>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</si>
  <si>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</si>
  <si>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</si>
  <si>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</si>
  <si>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</si>
  <si>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</si>
  <si>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</si>
  <si>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</si>
  <si>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</si>
  <si>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</si>
  <si>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</si>
  <si>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</si>
  <si>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</si>
  <si>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</si>
  <si>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</si>
  <si>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</si>
  <si>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</si>
  <si>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</si>
  <si>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</si>
  <si>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</si>
  <si>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</si>
  <si>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</si>
  <si>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</si>
  <si>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</si>
  <si>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</si>
  <si>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</si>
  <si>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</si>
  <si>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</si>
  <si>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</si>
  <si>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</si>
  <si>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</si>
  <si>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</si>
  <si>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</si>
  <si>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</si>
  <si>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</si>
  <si>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</si>
  <si>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</si>
  <si>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</si>
  <si>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</si>
  <si>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</si>
  <si>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</si>
  <si>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</si>
  <si>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</si>
  <si>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</si>
  <si>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</si>
  <si>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</si>
  <si>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</si>
  <si>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</si>
  <si>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</si>
  <si>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</si>
  <si>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</si>
  <si>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</si>
  <si>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</si>
  <si>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</si>
  <si>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</si>
  <si>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</si>
  <si>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</si>
  <si>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</si>
  <si>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</si>
  <si>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</si>
  <si>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</si>
  <si>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</si>
  <si>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</si>
  <si>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</si>
  <si>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</si>
  <si>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</si>
  <si>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</si>
  <si>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</si>
  <si>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</si>
  <si>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</si>
  <si>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</si>
  <si>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</si>
  <si>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</si>
  <si>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</si>
  <si>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</si>
  <si>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</si>
  <si>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</si>
  <si>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</si>
  <si>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</si>
  <si>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</si>
  <si>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</si>
  <si>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</si>
  <si>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</si>
  <si>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</si>
  <si>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</si>
  <si>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</si>
  <si>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</si>
  <si>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</si>
  <si>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</si>
  <si>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</si>
  <si>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</si>
  <si>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</si>
  <si>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</si>
  <si>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</si>
  <si>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</si>
  <si>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</si>
  <si>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</si>
  <si>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</si>
  <si>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</si>
  <si>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</si>
  <si>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</si>
  <si>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</si>
  <si>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</si>
  <si>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</si>
  <si>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</si>
  <si>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</si>
  <si>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</si>
  <si>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</si>
  <si>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</si>
  <si>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</si>
  <si>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</si>
  <si>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</si>
  <si>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</si>
  <si>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</si>
  <si>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</si>
  <si>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</si>
  <si>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</si>
  <si>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</si>
  <si>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</si>
  <si>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</si>
  <si>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</si>
  <si>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</si>
  <si>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</si>
  <si>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</si>
  <si>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</si>
  <si>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</si>
  <si>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</si>
  <si>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</si>
  <si>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</si>
  <si>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</si>
  <si>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</si>
  <si>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</si>
  <si>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</si>
  <si>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</si>
  <si>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</si>
  <si>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</si>
  <si>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</si>
  <si>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</si>
  <si>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</si>
  <si>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</si>
  <si>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</si>
  <si>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</si>
  <si>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</si>
  <si>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</si>
  <si>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</si>
  <si>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</si>
  <si>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</si>
  <si>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</si>
  <si>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</si>
  <si>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</si>
  <si>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</si>
  <si>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</si>
  <si>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</si>
  <si>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</si>
  <si>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</si>
  <si>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</si>
  <si>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</si>
  <si>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</si>
  <si>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</si>
  <si>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</si>
  <si>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</si>
  <si>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</si>
  <si>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</si>
  <si>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</si>
  <si>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</si>
  <si>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</si>
  <si>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</si>
  <si>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</si>
  <si>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</si>
  <si>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</si>
  <si>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</si>
  <si>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</si>
  <si>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</si>
  <si>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</si>
  <si>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</si>
  <si>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</si>
  <si>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</si>
  <si>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</si>
  <si>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</si>
  <si>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</si>
  <si>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</si>
  <si>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</si>
  <si>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</si>
  <si>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</si>
  <si>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</si>
  <si>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</si>
  <si>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</si>
  <si>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</si>
  <si>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</si>
  <si>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</si>
  <si>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</si>
  <si>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</si>
  <si>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</si>
  <si>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</si>
  <si>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</si>
  <si>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</si>
  <si>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</si>
  <si>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</si>
  <si>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</si>
  <si>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</si>
  <si>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</si>
  <si>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</si>
  <si>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</si>
  <si>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</si>
  <si>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</si>
  <si>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</si>
  <si>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</si>
  <si>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</si>
  <si>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</si>
  <si>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</si>
  <si>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</si>
  <si>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</si>
  <si>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</si>
  <si>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</si>
  <si>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</si>
  <si>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</si>
  <si>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</si>
  <si>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</si>
  <si>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</si>
  <si>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</si>
  <si>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</si>
  <si>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</si>
  <si>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</si>
  <si>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</si>
  <si>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</si>
  <si>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</si>
  <si>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</si>
  <si>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</si>
  <si>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</si>
  <si>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</si>
  <si>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</si>
  <si>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</si>
  <si>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</si>
  <si>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</si>
  <si>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</si>
  <si>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</si>
  <si>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</si>
  <si>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</si>
  <si>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</si>
  <si>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</si>
  <si>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</si>
  <si>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</si>
  <si>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</si>
  <si>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</si>
  <si>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</si>
  <si>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</si>
  <si>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</si>
  <si>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</si>
  <si>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</si>
  <si>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</si>
  <si>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</si>
  <si>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</si>
  <si>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</si>
  <si>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</si>
  <si>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</si>
  <si>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</si>
  <si>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</si>
  <si>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</si>
  <si>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</si>
  <si>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</si>
  <si>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</si>
  <si>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</si>
  <si>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</si>
  <si>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</si>
  <si>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</si>
  <si>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</si>
  <si>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</si>
  <si>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</si>
  <si>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</si>
  <si>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</si>
  <si>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</si>
  <si>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</si>
  <si>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</si>
  <si>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</si>
  <si>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</si>
  <si>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</si>
  <si>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</si>
  <si>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</si>
  <si>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</si>
  <si>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</si>
  <si>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</si>
  <si>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</si>
  <si>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</si>
  <si>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</si>
  <si>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</si>
  <si>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</si>
  <si>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</si>
  <si>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</si>
  <si>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</si>
  <si>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</si>
  <si>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</si>
  <si>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</si>
  <si>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</si>
  <si>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</si>
  <si>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</si>
  <si>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</si>
  <si>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</si>
  <si>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</si>
  <si>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</si>
  <si>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</si>
  <si>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</si>
  <si>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</si>
  <si>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</si>
  <si>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</si>
  <si>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</si>
  <si>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</si>
  <si>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</si>
  <si>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</si>
  <si>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</si>
  <si>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</si>
  <si>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</si>
  <si>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</si>
  <si>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</si>
  <si>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</si>
  <si>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</si>
  <si>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</si>
  <si>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</si>
  <si>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</si>
  <si>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</si>
  <si>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</si>
  <si>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</si>
  <si>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</si>
  <si>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</si>
  <si>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</si>
  <si>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</si>
  <si>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</si>
  <si>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</si>
  <si>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</si>
  <si>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</si>
  <si>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</si>
  <si>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</si>
  <si>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</si>
  <si>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</si>
  <si>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</si>
  <si>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</si>
  <si>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</si>
  <si>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</si>
  <si>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</si>
  <si>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</si>
  <si>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</si>
  <si>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</si>
  <si>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</si>
  <si>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</si>
  <si>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</si>
  <si>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</si>
  <si>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</si>
  <si>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</si>
  <si>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</si>
  <si>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</si>
  <si>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</si>
  <si>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</si>
  <si>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</si>
  <si>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</si>
  <si>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</si>
  <si>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</si>
  <si>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</si>
  <si>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</si>
  <si>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</si>
  <si>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</si>
  <si>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</si>
  <si>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</si>
  <si>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</si>
  <si>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</si>
  <si>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</si>
  <si>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</si>
  <si>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</si>
  <si>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</si>
  <si>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</si>
  <si>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</si>
  <si>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</si>
  <si>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</si>
  <si>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</si>
  <si>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</si>
  <si>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</si>
  <si>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</si>
  <si>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</si>
  <si>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</si>
  <si>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</si>
  <si>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</si>
  <si>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</si>
  <si>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</si>
  <si>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</si>
  <si>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</si>
  <si>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</si>
  <si>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</si>
  <si>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</si>
  <si>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</si>
  <si>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</si>
  <si>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</si>
  <si>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</si>
  <si>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</si>
  <si>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</si>
  <si>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</si>
  <si>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</si>
  <si>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</si>
  <si>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</si>
  <si>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</si>
  <si>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</si>
  <si>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</si>
  <si>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</si>
  <si>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</si>
  <si>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</si>
  <si>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</si>
  <si>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</si>
  <si>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</si>
  <si>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</si>
  <si>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</si>
  <si>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</si>
  <si>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</si>
  <si>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</si>
  <si>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</si>
  <si>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</si>
  <si>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</si>
  <si>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</si>
  <si>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</si>
  <si>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</si>
  <si>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</si>
  <si>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</si>
  <si>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</si>
  <si>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</si>
  <si>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</si>
  <si>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</si>
  <si>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</si>
  <si>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</si>
  <si>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</si>
  <si>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</si>
  <si>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</si>
  <si>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</si>
  <si>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</si>
  <si>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</si>
  <si>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</si>
  <si>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</si>
  <si>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</si>
  <si>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</si>
  <si>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</si>
  <si>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</si>
  <si>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</si>
  <si>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</si>
  <si>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</si>
  <si>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</si>
  <si>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</si>
  <si>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</si>
  <si>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</si>
  <si>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</si>
  <si>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</si>
  <si>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</si>
  <si>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</si>
  <si>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</si>
  <si>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</si>
  <si>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</si>
  <si>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</si>
  <si>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</si>
  <si>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</si>
  <si>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</si>
  <si>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</si>
  <si>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</si>
  <si>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</si>
  <si>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</si>
  <si>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</si>
  <si>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</si>
  <si>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</si>
  <si>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</si>
  <si>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</si>
  <si>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</si>
  <si>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</si>
  <si>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</si>
  <si>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</si>
  <si>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</si>
  <si>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</si>
  <si>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</si>
  <si>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</si>
  <si>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</si>
  <si>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</si>
  <si>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</si>
  <si>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</si>
  <si>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</si>
  <si>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</si>
  <si>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</si>
  <si>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</si>
  <si>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</si>
  <si>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</si>
  <si>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</si>
  <si>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</si>
  <si>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</si>
  <si>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</si>
  <si>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</si>
  <si>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</si>
  <si>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</si>
  <si>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</si>
  <si>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</si>
  <si>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</si>
  <si>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</si>
  <si>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</si>
  <si>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</si>
  <si>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</si>
  <si>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</si>
  <si>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</si>
  <si>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</si>
  <si>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</si>
  <si>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</si>
  <si>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</si>
  <si>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</si>
  <si>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</si>
  <si>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</si>
  <si>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</si>
  <si>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</si>
  <si>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</si>
  <si>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</si>
  <si>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</si>
  <si>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</si>
  <si>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</si>
  <si>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</si>
  <si>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</si>
  <si>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</si>
  <si>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</si>
  <si>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</si>
  <si>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</si>
  <si>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</si>
  <si>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</si>
  <si>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</si>
  <si>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</si>
  <si>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</si>
  <si>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</si>
  <si>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</si>
  <si>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</si>
  <si>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</si>
  <si>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</si>
  <si>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</si>
  <si>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</si>
  <si>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</si>
  <si>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</si>
  <si>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</si>
  <si>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</si>
  <si>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</si>
  <si>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</si>
  <si>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</si>
  <si>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</si>
  <si>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</si>
  <si>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</si>
  <si>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</si>
  <si>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</si>
  <si>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</si>
  <si>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</si>
  <si>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</si>
  <si>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</si>
  <si>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</si>
  <si>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</si>
  <si>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</si>
  <si>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</si>
  <si>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</si>
  <si>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</si>
  <si>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</si>
  <si>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</si>
  <si>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</si>
  <si>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</si>
  <si>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</si>
  <si>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</si>
  <si>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</si>
  <si>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</si>
  <si>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</si>
  <si>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</si>
  <si>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</si>
  <si>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</si>
  <si>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</si>
  <si>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</si>
  <si>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</si>
  <si>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</si>
  <si>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</si>
  <si>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</si>
  <si>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</si>
  <si>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</si>
  <si>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</si>
  <si>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</si>
  <si>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</si>
  <si>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</si>
  <si>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</si>
  <si>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</si>
  <si>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</si>
  <si>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</si>
  <si>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</si>
  <si>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</si>
  <si>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</si>
  <si>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</si>
  <si>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</si>
  <si>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</si>
  <si>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</si>
  <si>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</si>
  <si>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</si>
  <si>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</si>
  <si>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</si>
  <si>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</si>
  <si>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</si>
  <si>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</si>
  <si>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</si>
  <si>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</si>
  <si>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</si>
  <si>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</si>
  <si>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</si>
  <si>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</si>
  <si>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</si>
  <si>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</si>
  <si>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</si>
  <si>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</si>
  <si>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</si>
  <si>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</si>
  <si>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</si>
  <si>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</si>
  <si>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</si>
  <si>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</si>
  <si>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</si>
  <si>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</si>
  <si>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</si>
  <si>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</si>
  <si>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</si>
  <si>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</si>
  <si>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</si>
  <si>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</si>
  <si>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</si>
  <si>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</si>
  <si>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</si>
  <si>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</si>
  <si>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</si>
  <si>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</si>
  <si>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</si>
  <si>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</si>
  <si>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</si>
  <si>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</si>
  <si>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</si>
  <si>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</si>
  <si>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</si>
  <si>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</si>
  <si>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</si>
  <si>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</si>
  <si>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</si>
  <si>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</si>
  <si>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</si>
  <si>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</si>
  <si>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</si>
  <si>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</si>
  <si>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</si>
  <si>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</si>
  <si>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</si>
  <si>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</si>
  <si>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</si>
  <si>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</si>
  <si>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</si>
  <si>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</si>
  <si>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</si>
  <si>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</si>
  <si>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</si>
  <si>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</si>
  <si>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</si>
  <si>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</si>
  <si>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</si>
  <si>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</si>
  <si>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</si>
  <si>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</si>
  <si>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</si>
  <si>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</si>
  <si>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</si>
  <si>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</si>
  <si>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</si>
  <si>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</si>
  <si>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</si>
  <si>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</si>
  <si>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</si>
  <si>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</si>
  <si>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</si>
  <si>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</si>
  <si>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</si>
  <si>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</si>
  <si>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</si>
  <si>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</si>
  <si>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</si>
  <si>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</si>
  <si>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</si>
  <si>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</si>
  <si>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</si>
  <si>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</si>
  <si>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</si>
  <si>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</si>
  <si>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</si>
  <si>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</si>
  <si>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</si>
  <si>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</si>
  <si>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</si>
  <si>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</si>
  <si>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</si>
  <si>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</si>
  <si>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</si>
  <si>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</si>
  <si>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</si>
  <si>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</si>
  <si>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</si>
  <si>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</si>
  <si>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</si>
  <si>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</si>
  <si>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</si>
  <si>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</si>
  <si>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</si>
  <si>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</si>
  <si>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</si>
  <si>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</si>
  <si>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</si>
  <si>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</si>
  <si>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</si>
  <si>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</si>
  <si>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</si>
  <si>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</si>
  <si>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</si>
  <si>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</si>
  <si>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</si>
  <si>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</si>
  <si>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</si>
  <si>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</si>
  <si>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</si>
  <si>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</si>
  <si>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</si>
  <si>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</si>
  <si>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</si>
  <si>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</si>
  <si>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</si>
  <si>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</si>
  <si>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</si>
  <si>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</si>
  <si>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</si>
  <si>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</si>
  <si>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</si>
  <si>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</si>
  <si>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</si>
  <si>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</si>
  <si>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</si>
  <si>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</si>
  <si>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</si>
  <si>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</si>
  <si>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</si>
  <si>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</si>
  <si>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</si>
  <si>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</si>
  <si>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</si>
  <si>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</si>
  <si>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</si>
  <si>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</si>
  <si>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</si>
  <si>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</si>
  <si>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</si>
  <si>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</si>
  <si>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</si>
  <si>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</si>
  <si>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</si>
  <si>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</si>
  <si>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</si>
  <si>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</si>
  <si>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</si>
  <si>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</si>
  <si>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</si>
  <si>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</si>
  <si>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</si>
  <si>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</si>
  <si>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</si>
  <si>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</si>
  <si>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</si>
  <si>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</si>
  <si>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</si>
  <si>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</si>
  <si>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</si>
  <si>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</si>
  <si>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</si>
  <si>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</si>
  <si>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</si>
  <si>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</si>
  <si>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</si>
  <si>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</si>
  <si>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</si>
  <si>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</si>
  <si>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</si>
  <si>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</si>
  <si>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</si>
  <si>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</si>
  <si>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</si>
  <si>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</si>
  <si>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</si>
  <si>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</si>
  <si>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</si>
  <si>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</si>
  <si>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</si>
  <si>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</si>
  <si>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</si>
  <si>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</si>
  <si>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</si>
  <si>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</si>
  <si>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</si>
  <si>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</si>
  <si>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</si>
  <si>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</si>
  <si>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</si>
  <si>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</si>
  <si>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</si>
  <si>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</si>
  <si>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</si>
  <si>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</si>
  <si>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</si>
  <si>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</si>
  <si>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</si>
  <si>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</si>
  <si>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</si>
  <si>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</si>
  <si>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</si>
  <si>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</si>
  <si>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</si>
  <si>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</si>
  <si>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</si>
  <si>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</si>
  <si>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</si>
  <si>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</si>
  <si>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</si>
  <si>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</si>
  <si>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</si>
  <si>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</si>
  <si>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</si>
  <si>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</si>
  <si>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</si>
  <si>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</si>
  <si>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</si>
  <si>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</si>
  <si>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</si>
  <si>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</si>
  <si>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</si>
  <si>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</si>
  <si>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</si>
  <si>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</si>
  <si>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</si>
  <si>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</si>
  <si>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</si>
  <si>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</si>
  <si>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</si>
  <si>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</si>
  <si>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</si>
  <si>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</si>
  <si>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</si>
  <si>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</si>
  <si>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</si>
  <si>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</si>
  <si>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</si>
  <si>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</si>
  <si>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</si>
  <si>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</si>
  <si>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</si>
  <si>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</si>
  <si>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</si>
  <si>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</si>
  <si>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</si>
  <si>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</si>
  <si>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</si>
  <si>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</si>
  <si>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</si>
  <si>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</si>
  <si>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</si>
  <si>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</si>
  <si>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</si>
  <si>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</si>
  <si>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</si>
  <si>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</si>
  <si>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</si>
  <si>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</si>
  <si>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</si>
  <si>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</si>
  <si>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</si>
  <si>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</si>
  <si>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</si>
  <si>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</si>
  <si>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</si>
  <si>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</si>
  <si>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</si>
  <si>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</si>
  <si>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</si>
  <si>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</si>
  <si>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</si>
  <si>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</si>
  <si>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</si>
  <si>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</si>
  <si>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</si>
  <si>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</si>
  <si>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</si>
  <si>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</si>
  <si>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</si>
  <si>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</si>
  <si>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</si>
  <si>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</si>
  <si>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</si>
  <si>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</si>
  <si>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</si>
  <si>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</si>
  <si>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</si>
  <si>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</si>
  <si>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</si>
  <si>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</si>
  <si>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</si>
  <si>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</si>
  <si>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</si>
  <si>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</si>
  <si>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</si>
  <si>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</si>
  <si>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</si>
  <si>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</si>
  <si>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</si>
  <si>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</si>
  <si>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</si>
  <si>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</si>
  <si>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</si>
  <si>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</si>
  <si>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</si>
  <si>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</si>
  <si>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</si>
  <si>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</si>
  <si>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</si>
  <si>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</si>
  <si>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</si>
  <si>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</si>
  <si>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</si>
  <si>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</si>
  <si>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</si>
  <si>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</si>
  <si>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</si>
  <si>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</si>
  <si>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</si>
  <si>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</si>
  <si>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</si>
  <si>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</si>
  <si>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</si>
  <si>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</si>
  <si>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</si>
  <si>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</si>
  <si>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</si>
  <si>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</si>
  <si>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</si>
  <si>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</si>
  <si>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</si>
  <si>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</si>
  <si>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</si>
  <si>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</si>
  <si>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</si>
  <si>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</si>
  <si>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</si>
  <si>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</si>
  <si>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</si>
  <si>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</si>
  <si>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</si>
  <si>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</si>
  <si>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</si>
  <si>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</si>
  <si>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</si>
  <si>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</si>
  <si>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</si>
  <si>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</si>
  <si>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</si>
  <si>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</si>
  <si>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</si>
  <si>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</si>
  <si>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</si>
  <si>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</si>
  <si>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</si>
  <si>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</si>
  <si>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</si>
  <si>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</si>
  <si>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</si>
  <si>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</si>
  <si>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</si>
  <si>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</si>
  <si>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</si>
  <si>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</si>
  <si>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</si>
  <si>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</si>
  <si>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</si>
  <si>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</si>
  <si>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</si>
  <si>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</si>
  <si>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</si>
  <si>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</si>
  <si>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</si>
  <si>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</si>
  <si>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</si>
  <si>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</si>
  <si>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</si>
  <si>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</si>
  <si>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</si>
  <si>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</si>
  <si>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</si>
  <si>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</si>
  <si>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</si>
  <si>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</si>
  <si>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</si>
  <si>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</si>
  <si>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</si>
  <si>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</si>
  <si>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</si>
  <si>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</si>
  <si>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</si>
  <si>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</si>
  <si>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</si>
  <si>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</si>
  <si>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</si>
  <si>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</si>
  <si>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</si>
  <si>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</si>
  <si>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</si>
  <si>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</si>
  <si>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</si>
  <si>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</si>
  <si>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</si>
  <si>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</si>
  <si>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</si>
  <si>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</si>
  <si>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</si>
  <si>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</si>
  <si>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</si>
  <si>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</si>
  <si>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</si>
  <si>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</si>
  <si>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</si>
  <si>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</si>
  <si>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</si>
  <si>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</si>
  <si>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</si>
  <si>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</si>
  <si>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</si>
  <si>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</si>
  <si>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</si>
  <si>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</si>
  <si>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</si>
  <si>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</si>
  <si>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</si>
  <si>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</si>
  <si>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</si>
  <si>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</si>
  <si>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</si>
  <si>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</si>
  <si>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</si>
  <si>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</si>
  <si>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</si>
  <si>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</si>
  <si>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</si>
  <si>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</si>
  <si>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</si>
  <si>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</si>
  <si>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</si>
  <si>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</si>
  <si>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</si>
  <si>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</si>
  <si>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</si>
  <si>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</si>
  <si>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</si>
  <si>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</si>
  <si>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</si>
  <si>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</si>
  <si>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</si>
  <si>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</si>
  <si>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</si>
  <si>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</si>
  <si>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</si>
  <si>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</si>
  <si>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</si>
  <si>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</si>
  <si>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</si>
  <si>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</si>
  <si>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</si>
  <si>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</si>
  <si>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</si>
  <si>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</si>
  <si>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</si>
  <si>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</si>
  <si>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</si>
  <si>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</si>
  <si>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</si>
  <si>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</si>
  <si>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</si>
  <si>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</si>
  <si>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</si>
  <si>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</si>
  <si>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</si>
  <si>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</si>
  <si>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</si>
  <si>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</si>
  <si>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</si>
  <si>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</si>
  <si>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</si>
  <si>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</si>
  <si>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</si>
  <si>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</si>
  <si>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</si>
  <si>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</si>
  <si>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</si>
  <si>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</si>
  <si>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</si>
  <si>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</si>
  <si>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</si>
  <si>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</si>
  <si>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</si>
  <si>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</si>
  <si>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</si>
  <si>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</si>
  <si>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</si>
  <si>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</si>
  <si>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</si>
  <si>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</si>
  <si>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</si>
  <si>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</si>
  <si>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</si>
  <si>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</si>
  <si>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</si>
  <si>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</si>
  <si>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</si>
  <si>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</si>
  <si>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</si>
  <si>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</si>
  <si>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</si>
  <si>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</si>
  <si>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</si>
  <si>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</si>
  <si>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</si>
  <si>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</si>
  <si>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</si>
  <si>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</si>
  <si>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</si>
  <si>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</si>
  <si>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</si>
  <si>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</si>
  <si>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</si>
  <si>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</si>
  <si>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</si>
  <si>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</si>
  <si>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</si>
  <si>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</si>
  <si>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</si>
  <si>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</si>
  <si>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</si>
  <si>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</si>
  <si>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</si>
  <si>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</si>
  <si>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</si>
  <si>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</si>
  <si>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</si>
  <si>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</si>
  <si>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</si>
  <si>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</si>
  <si>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</si>
  <si>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</si>
  <si>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</si>
  <si>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</si>
  <si>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</si>
  <si>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</si>
  <si>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</si>
  <si>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</si>
  <si>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</si>
  <si>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</si>
  <si>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</si>
  <si>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</si>
  <si>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</si>
  <si>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</si>
  <si>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</si>
  <si>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</si>
  <si>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</si>
  <si>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</si>
  <si>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</si>
  <si>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</si>
  <si>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</si>
  <si>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</si>
  <si>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</si>
  <si>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</si>
  <si>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</si>
  <si>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</si>
  <si>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</si>
  <si>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</si>
  <si>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</si>
  <si>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</si>
  <si>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</si>
  <si>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</si>
  <si>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</si>
  <si>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</si>
  <si>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</si>
  <si>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</si>
  <si>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</si>
  <si>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</si>
  <si>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</si>
  <si>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</si>
  <si>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</si>
  <si>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</si>
  <si>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</si>
  <si>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</si>
  <si>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</si>
  <si>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</si>
  <si>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</si>
  <si>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</si>
  <si>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</si>
  <si>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</si>
  <si>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</si>
  <si>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</si>
  <si>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</si>
  <si>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</si>
  <si>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</si>
  <si>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</si>
  <si>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</si>
  <si>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</si>
  <si>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</si>
  <si>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</si>
  <si>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</si>
  <si>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</si>
  <si>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</si>
  <si>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</si>
  <si>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</si>
  <si>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</si>
  <si>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</si>
  <si>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</si>
  <si>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</si>
  <si>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</si>
  <si>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</si>
  <si>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</si>
  <si>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</si>
  <si>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</si>
  <si>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</si>
  <si>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</si>
  <si>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</si>
  <si>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</si>
  <si>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</si>
  <si>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</si>
  <si>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</si>
  <si>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</si>
  <si>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</si>
  <si>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</si>
  <si>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</si>
  <si>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</si>
  <si>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</si>
  <si>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</si>
  <si>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</si>
  <si>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</si>
  <si>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</si>
  <si>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</si>
  <si>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</si>
  <si>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</si>
  <si>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</si>
  <si>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</si>
  <si>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</si>
  <si>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</si>
  <si>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</si>
  <si>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</si>
  <si>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</si>
  <si>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</si>
  <si>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</si>
  <si>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</si>
  <si>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</si>
  <si>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</si>
  <si>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</si>
  <si>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</si>
  <si>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</si>
  <si>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</si>
  <si>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</si>
  <si>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</si>
  <si>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</si>
  <si>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</si>
  <si>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</si>
  <si>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</si>
  <si>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</si>
  <si>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</si>
  <si>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</si>
  <si>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</si>
  <si>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</si>
  <si>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</si>
  <si>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</si>
  <si>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</si>
  <si>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</si>
  <si>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</si>
  <si>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</si>
  <si>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</si>
  <si>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</si>
  <si>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</si>
  <si>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</si>
  <si>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</si>
  <si>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</si>
  <si>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</si>
  <si>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</si>
  <si>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</si>
  <si>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</si>
  <si>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</si>
  <si>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</si>
  <si>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</si>
  <si>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</si>
  <si>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</si>
  <si>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</si>
  <si>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</si>
  <si>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</si>
  <si>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</si>
  <si>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</si>
  <si>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</si>
  <si>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</si>
  <si>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</si>
  <si>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</si>
  <si>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</si>
  <si>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</si>
  <si>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</si>
  <si>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</si>
  <si>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</si>
  <si>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</si>
  <si>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</si>
  <si>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</si>
  <si>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</si>
  <si>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</si>
  <si>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</si>
  <si>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</si>
  <si>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</si>
  <si>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</si>
  <si>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</si>
  <si>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</si>
  <si>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</si>
  <si>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</si>
  <si>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</si>
  <si>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</si>
  <si>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</si>
  <si>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</si>
  <si>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</si>
  <si>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</si>
  <si>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</si>
  <si>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</si>
  <si>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</si>
  <si>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</si>
  <si>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</si>
  <si>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</si>
  <si>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</si>
  <si>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</si>
  <si>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</si>
  <si>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</si>
  <si>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</si>
  <si>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</si>
  <si>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</si>
  <si>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</si>
  <si>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</si>
  <si>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</si>
  <si>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</si>
  <si>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</si>
  <si>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</si>
  <si>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</si>
  <si>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</si>
  <si>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</si>
  <si>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</si>
  <si>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</si>
  <si>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</si>
  <si>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</si>
  <si>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</si>
  <si>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</si>
  <si>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</si>
  <si>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</si>
  <si>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</si>
  <si>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</si>
  <si>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</si>
  <si>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</si>
  <si>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</si>
  <si>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</si>
  <si>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</si>
  <si>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</si>
  <si>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</si>
  <si>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</si>
  <si>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</si>
  <si>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</si>
  <si>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</si>
  <si>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</si>
  <si>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</si>
  <si>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</si>
  <si>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</si>
  <si>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</si>
  <si>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</si>
  <si>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</si>
  <si>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</si>
  <si>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</si>
  <si>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</si>
  <si>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</si>
  <si>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</si>
  <si>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</si>
  <si>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</si>
  <si>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</si>
  <si>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</si>
  <si>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</si>
  <si>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</si>
  <si>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</si>
  <si>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</si>
  <si>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</si>
  <si>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</si>
  <si>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</si>
  <si>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</si>
  <si>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</si>
  <si>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</si>
  <si>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</si>
  <si>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</si>
  <si>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</si>
  <si>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</si>
  <si>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</si>
  <si>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</si>
  <si>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</si>
  <si>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</si>
  <si>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</si>
  <si>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</si>
  <si>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</si>
  <si>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</si>
  <si>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</si>
  <si>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</si>
  <si>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</si>
  <si>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</si>
  <si>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</si>
  <si>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</si>
  <si>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</si>
  <si>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</si>
  <si>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</si>
  <si>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</si>
  <si>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</si>
  <si>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</si>
  <si>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</si>
  <si>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</si>
  <si>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</si>
  <si>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</si>
  <si>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</si>
  <si>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</si>
  <si>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</si>
  <si>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</si>
  <si>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</si>
  <si>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</si>
  <si>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</si>
  <si>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</si>
  <si>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</si>
  <si>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</si>
  <si>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</si>
  <si>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</si>
  <si>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</si>
  <si>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</si>
  <si>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</si>
  <si>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</si>
  <si>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</si>
  <si>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</si>
  <si>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</si>
  <si>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</si>
  <si>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</si>
  <si>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</si>
  <si>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</si>
  <si>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</si>
  <si>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</si>
  <si>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</si>
  <si>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</si>
  <si>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</si>
  <si>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</si>
  <si>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</si>
  <si>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</si>
  <si>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</si>
  <si>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</si>
  <si>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</si>
  <si>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</si>
  <si>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</si>
  <si>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</si>
  <si>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</si>
  <si>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</si>
  <si>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</si>
  <si>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</si>
  <si>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</si>
  <si>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</si>
  <si>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</si>
  <si>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</si>
  <si>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</si>
  <si>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</si>
  <si>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</si>
  <si>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</si>
  <si>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</si>
  <si>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</si>
  <si>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</si>
  <si>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</si>
  <si>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</si>
  <si>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</si>
  <si>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</si>
  <si>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</si>
  <si>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</si>
  <si>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</si>
  <si>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</si>
  <si>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</si>
  <si>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</si>
  <si>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</si>
  <si>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</si>
  <si>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</si>
  <si>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</si>
  <si>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</si>
  <si>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</si>
  <si>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</si>
  <si>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</si>
  <si>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</si>
  <si>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</si>
  <si>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</si>
  <si>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</si>
  <si>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</si>
  <si>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</si>
  <si>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</si>
  <si>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</si>
  <si>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</si>
  <si>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</si>
  <si>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</si>
  <si>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</si>
  <si>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</si>
  <si>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</si>
  <si>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</si>
  <si>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</si>
  <si>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</si>
  <si>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</si>
  <si>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</si>
  <si>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</si>
  <si>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</si>
  <si>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</si>
  <si>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</si>
  <si>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</si>
  <si>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</si>
  <si>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</si>
  <si>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</si>
  <si>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</si>
  <si>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</si>
  <si>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</si>
  <si>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</si>
  <si>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</si>
  <si>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</si>
  <si>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</si>
  <si>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</si>
  <si>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</si>
  <si>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</si>
  <si>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</si>
  <si>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</si>
  <si>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</si>
  <si>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</si>
  <si>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</si>
  <si>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</si>
  <si>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</si>
  <si>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</si>
  <si>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</si>
  <si>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</si>
  <si>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</si>
  <si>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</si>
  <si>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</si>
  <si>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</si>
  <si>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</si>
  <si>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</si>
  <si>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</si>
  <si>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</si>
  <si>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</si>
  <si>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</si>
  <si>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</si>
  <si>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</si>
  <si>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</si>
  <si>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</si>
  <si>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</si>
  <si>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</si>
  <si>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</si>
  <si>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</si>
  <si>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</si>
  <si>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</si>
  <si>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</si>
  <si>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</si>
  <si>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</si>
  <si>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</si>
  <si>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</si>
  <si>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</si>
  <si>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</si>
  <si>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</si>
  <si>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</si>
  <si>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</si>
  <si>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</si>
  <si>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</si>
  <si>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</si>
  <si>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</si>
  <si>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</si>
  <si>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</si>
  <si>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</si>
  <si>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</si>
  <si>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</si>
  <si>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</si>
  <si>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</si>
  <si>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</si>
  <si>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</si>
  <si>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</si>
  <si>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</si>
  <si>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</si>
  <si>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</si>
  <si>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</si>
  <si>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</si>
  <si>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</si>
  <si>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</si>
  <si>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</si>
  <si>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</si>
  <si>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</si>
  <si>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</si>
  <si>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</si>
  <si>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</si>
  <si>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</si>
  <si>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</si>
  <si>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</si>
  <si>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</si>
  <si>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</si>
  <si>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</si>
  <si>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</si>
  <si>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</si>
  <si>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</si>
  <si>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</si>
  <si>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</si>
  <si>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</si>
  <si>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</si>
  <si>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</si>
  <si>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</si>
  <si>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</si>
  <si>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</si>
  <si>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</si>
  <si>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</si>
  <si>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</si>
  <si>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</si>
  <si>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</si>
  <si>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</si>
  <si>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</si>
  <si>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</si>
  <si>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</si>
  <si>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</si>
  <si>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</si>
  <si>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</si>
  <si>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</si>
  <si>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</si>
  <si>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</si>
  <si>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</si>
  <si>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</si>
  <si>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</si>
  <si>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</si>
  <si>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</si>
  <si>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</si>
  <si>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</si>
  <si>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</si>
  <si>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</si>
  <si>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</si>
  <si>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</si>
  <si>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</si>
  <si>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</si>
  <si>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</si>
  <si>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</si>
  <si>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</si>
  <si>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</si>
  <si>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</si>
  <si>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</si>
  <si>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</si>
  <si>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</si>
  <si>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</si>
  <si>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</si>
  <si>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</si>
  <si>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</si>
  <si>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</si>
  <si>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</si>
  <si>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</si>
  <si>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</si>
  <si>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</si>
  <si>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</si>
  <si>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</si>
  <si>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</si>
  <si>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</si>
  <si>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</si>
  <si>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</si>
  <si>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</si>
  <si>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</si>
  <si>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</si>
  <si>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</si>
  <si>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</si>
  <si>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</si>
  <si>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</si>
  <si>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</si>
  <si>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</si>
  <si>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</si>
  <si>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</si>
  <si>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</si>
  <si>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</si>
  <si>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</si>
  <si>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</si>
  <si>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</si>
  <si>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</si>
  <si>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</si>
  <si>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</si>
  <si>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</si>
  <si>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</si>
  <si>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</si>
  <si>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</si>
  <si>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</si>
  <si>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</si>
  <si>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</si>
  <si>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</si>
  <si>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</si>
  <si>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</si>
  <si>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</si>
  <si>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</si>
  <si>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</si>
  <si>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</si>
  <si>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</si>
  <si>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</si>
  <si>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</si>
  <si>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</si>
  <si>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</si>
  <si>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</si>
  <si>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</si>
  <si>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</si>
  <si>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</si>
  <si>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</si>
  <si>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</si>
  <si>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</si>
  <si>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</si>
  <si>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</si>
  <si>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</si>
  <si>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</si>
  <si>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</si>
  <si>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</si>
  <si>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</si>
  <si>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</si>
  <si>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</si>
  <si>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</si>
  <si>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</si>
  <si>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</si>
  <si>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</si>
  <si>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</si>
  <si>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</si>
  <si>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</si>
  <si>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</si>
  <si>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</si>
  <si>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</si>
  <si>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</si>
  <si>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</si>
  <si>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</si>
  <si>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</si>
  <si>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</si>
  <si>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</si>
  <si>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</si>
  <si>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</si>
  <si>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</si>
  <si>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</si>
  <si>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</si>
  <si>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</si>
  <si>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</si>
  <si>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</si>
  <si>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</si>
  <si>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</si>
  <si>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</si>
  <si>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</si>
  <si>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</si>
  <si>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</si>
  <si>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</si>
  <si>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</si>
  <si>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</si>
  <si>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</si>
  <si>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</si>
  <si>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</si>
  <si>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</si>
  <si>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</si>
  <si>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</si>
  <si>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</si>
  <si>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</si>
  <si>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</si>
  <si>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</si>
  <si>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</si>
  <si>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</si>
  <si>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</si>
  <si>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</si>
  <si>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</si>
  <si>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</si>
  <si>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</si>
  <si>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</si>
  <si>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</si>
  <si>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</si>
  <si>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</si>
  <si>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</si>
  <si>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</si>
  <si>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</si>
  <si>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</si>
  <si>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</si>
  <si>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</si>
  <si>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</si>
  <si>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</si>
  <si>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</si>
  <si>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</si>
  <si>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</si>
  <si>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</si>
  <si>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</si>
  <si>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</si>
  <si>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</si>
  <si>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</si>
  <si>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</si>
  <si>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</si>
  <si>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</si>
  <si>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</si>
  <si>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</si>
  <si>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</si>
  <si>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</si>
  <si>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</si>
  <si>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</si>
  <si>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</si>
  <si>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</si>
  <si>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</si>
  <si>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</si>
  <si>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</si>
  <si>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</si>
  <si>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</si>
  <si>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</si>
  <si>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</si>
  <si>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</si>
  <si>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</si>
  <si>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</si>
  <si>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</si>
  <si>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</si>
  <si>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</si>
  <si>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</si>
  <si>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</si>
  <si>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</si>
  <si>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</si>
  <si>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</si>
  <si>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</si>
  <si>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</si>
  <si>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</si>
  <si>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</si>
  <si>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</si>
  <si>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</si>
  <si>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</si>
  <si>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</si>
  <si>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</si>
  <si>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</si>
  <si>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</si>
  <si>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</si>
  <si>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</si>
  <si>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</si>
  <si>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</si>
  <si>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</si>
  <si>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</si>
  <si>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</si>
  <si>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</si>
  <si>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</si>
  <si>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</si>
  <si>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</si>
  <si>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</si>
  <si>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</si>
  <si>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</si>
  <si>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</si>
  <si>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</si>
  <si>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</si>
  <si>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</si>
  <si>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</si>
  <si>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</si>
  <si>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</si>
  <si>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</si>
  <si>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</si>
  <si>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</si>
  <si>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</si>
  <si>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</si>
  <si>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</si>
  <si>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</si>
  <si>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</si>
  <si>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</si>
  <si>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</si>
  <si>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</si>
  <si>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</si>
  <si>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</si>
  <si>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</si>
  <si>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</si>
  <si>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</si>
  <si>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</si>
  <si>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</si>
  <si>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</si>
  <si>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</si>
  <si>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</si>
  <si>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</si>
  <si>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</si>
  <si>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</si>
  <si>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</si>
  <si>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</si>
  <si>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</si>
  <si>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</si>
  <si>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</si>
  <si>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</si>
  <si>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</si>
  <si>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</si>
  <si>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</si>
  <si>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</si>
  <si>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</si>
  <si>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</si>
  <si>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</si>
  <si>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</si>
  <si>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</si>
  <si>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</si>
  <si>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</si>
  <si>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</si>
  <si>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</si>
  <si>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</si>
  <si>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</si>
  <si>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</si>
  <si>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</si>
  <si>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</si>
  <si>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</si>
  <si>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</si>
  <si>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</si>
  <si>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</si>
  <si>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</si>
  <si>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</si>
  <si>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</si>
  <si>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</si>
  <si>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</si>
  <si>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</si>
  <si>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</si>
  <si>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</si>
  <si>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</si>
  <si>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</si>
  <si>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</si>
  <si>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</si>
  <si>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</si>
  <si>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</si>
  <si>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</si>
  <si>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</si>
  <si>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</si>
  <si>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</si>
  <si>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</si>
  <si>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</si>
  <si>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</si>
  <si>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</si>
  <si>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</si>
  <si>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</si>
  <si>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</si>
  <si>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</si>
  <si>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</si>
  <si>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</si>
  <si>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</si>
  <si>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</si>
  <si>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</si>
  <si>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</si>
  <si>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</si>
  <si>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</si>
  <si>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</si>
  <si>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</si>
  <si>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</si>
  <si>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</si>
  <si>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</si>
  <si>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</si>
  <si>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</si>
  <si>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</si>
  <si>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</si>
  <si>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</si>
  <si>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</si>
  <si>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</si>
  <si>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</si>
  <si>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</si>
  <si>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</si>
  <si>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</si>
  <si>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</si>
  <si>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</si>
  <si>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</si>
  <si>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</si>
  <si>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</si>
  <si>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</si>
  <si>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</si>
  <si>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</si>
  <si>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</si>
  <si>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</si>
  <si>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</si>
  <si>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</si>
  <si>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</si>
  <si>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</si>
  <si>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</si>
  <si>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</si>
  <si>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</si>
  <si>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</si>
  <si>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</si>
  <si>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</si>
  <si>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</si>
  <si>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</si>
  <si>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</si>
  <si>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</si>
  <si>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</si>
  <si>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</si>
  <si>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</si>
  <si>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</si>
  <si>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</si>
  <si>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</si>
  <si>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</si>
  <si>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</si>
  <si>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</si>
  <si>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</si>
  <si>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</si>
  <si>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</si>
  <si>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</si>
  <si>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</si>
  <si>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</si>
  <si>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</si>
  <si>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</si>
  <si>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</si>
  <si>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</si>
  <si>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</si>
  <si>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</si>
  <si>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</si>
  <si>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</si>
  <si>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</si>
  <si>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</si>
  <si>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</si>
  <si>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</si>
  <si>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</si>
  <si>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</si>
  <si>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</si>
  <si>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</si>
  <si>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</si>
  <si>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</si>
  <si>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</si>
  <si>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</si>
  <si>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</si>
  <si>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</si>
  <si>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</si>
  <si>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</si>
  <si>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</si>
  <si>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</si>
  <si>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</si>
  <si>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</si>
  <si>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</si>
  <si>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</si>
  <si>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</si>
  <si>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</si>
  <si>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</si>
  <si>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</si>
  <si>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</si>
  <si>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</si>
  <si>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</si>
  <si>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</si>
  <si>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</si>
  <si>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</si>
  <si>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</si>
  <si>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</si>
  <si>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</si>
  <si>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</si>
  <si>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</si>
  <si>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</si>
  <si>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</si>
  <si>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</si>
  <si>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</si>
  <si>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</si>
  <si>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</si>
  <si>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</si>
  <si>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</si>
  <si>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</si>
  <si>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</si>
  <si>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</si>
  <si>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</si>
  <si>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</si>
  <si>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</si>
  <si>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</si>
  <si>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</si>
  <si>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</si>
  <si>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</si>
  <si>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</si>
  <si>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</si>
  <si>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</si>
  <si>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</si>
  <si>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</si>
  <si>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</si>
  <si>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</si>
  <si>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</si>
  <si>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</si>
  <si>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</si>
  <si>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</si>
  <si>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</si>
  <si>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</si>
  <si>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</si>
  <si>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</si>
  <si>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</si>
  <si>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</si>
  <si>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</si>
  <si>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</si>
  <si>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</si>
  <si>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</si>
  <si>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</si>
  <si>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</si>
  <si>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</si>
  <si>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</si>
  <si>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</si>
  <si>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</si>
  <si>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</si>
  <si>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</si>
  <si>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</si>
  <si>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</si>
  <si>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</si>
  <si>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</si>
  <si>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</si>
  <si>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</si>
  <si>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</si>
  <si>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</si>
  <si>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</si>
  <si>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</si>
  <si>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</si>
  <si>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</si>
  <si>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</si>
  <si>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</si>
  <si>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</si>
  <si>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</si>
  <si>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</si>
  <si>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</si>
  <si>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</si>
  <si>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</si>
  <si>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</si>
  <si>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</si>
  <si>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</si>
  <si>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</si>
  <si>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</si>
  <si>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</si>
  <si>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</si>
  <si>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</si>
  <si>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</si>
  <si>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</si>
  <si>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</si>
  <si>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</si>
  <si>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</si>
  <si>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</si>
  <si>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</si>
  <si>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</si>
  <si>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</si>
  <si>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</si>
  <si>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</si>
  <si>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</si>
  <si>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</si>
  <si>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</si>
  <si>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</si>
  <si>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</si>
  <si>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</si>
  <si>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</si>
  <si>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</si>
  <si>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</si>
  <si>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</si>
  <si>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</si>
  <si>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</si>
  <si>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</si>
  <si>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</si>
  <si>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</si>
  <si>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</si>
  <si>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</si>
  <si>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</si>
  <si>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</si>
  <si>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</si>
  <si>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</si>
  <si>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</si>
  <si>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</si>
  <si>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</si>
  <si>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</si>
  <si>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</si>
  <si>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</si>
  <si>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</si>
  <si>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</si>
  <si>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</si>
  <si>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</si>
  <si>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</si>
  <si>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</si>
  <si>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</si>
  <si>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</si>
  <si>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</si>
  <si>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</si>
  <si>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</si>
  <si>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</si>
  <si>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</si>
  <si>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</si>
  <si>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</si>
  <si>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</si>
  <si>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</si>
  <si>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</si>
  <si>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</si>
  <si>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</si>
  <si>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</si>
  <si>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</si>
  <si>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</si>
  <si>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</si>
  <si>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</si>
  <si>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</si>
  <si>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</si>
  <si>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</si>
  <si>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</si>
  <si>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</si>
  <si>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</si>
  <si>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</si>
  <si>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</si>
  <si>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</si>
  <si>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</si>
  <si>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</si>
  <si>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</si>
  <si>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</si>
  <si>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</si>
  <si>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</si>
  <si>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</si>
  <si>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</si>
  <si>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</si>
  <si>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</si>
  <si>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</si>
  <si>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</si>
  <si>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</si>
  <si>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</si>
  <si>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</si>
  <si>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</si>
  <si>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</si>
  <si>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</si>
  <si>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</si>
  <si>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</si>
  <si>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</si>
  <si>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</si>
  <si>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</si>
  <si>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</si>
  <si>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</si>
  <si>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</si>
  <si>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</si>
  <si>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</si>
  <si>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</si>
  <si>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</si>
  <si>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</si>
  <si>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</si>
  <si>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</si>
  <si>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</si>
  <si>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</si>
  <si>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</si>
  <si>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</si>
  <si>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</si>
  <si>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</si>
  <si>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</si>
  <si>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</si>
  <si>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</si>
  <si>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</si>
  <si>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</si>
  <si>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</si>
  <si>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</si>
  <si>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</si>
  <si>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</si>
  <si>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</si>
  <si>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</si>
  <si>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</si>
  <si>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</si>
  <si>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</si>
  <si>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</si>
  <si>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</si>
  <si>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</si>
  <si>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</si>
  <si>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</si>
  <si>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</si>
  <si>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</si>
  <si>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</si>
  <si>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</si>
  <si>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</si>
  <si>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</si>
  <si>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</si>
  <si>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</si>
  <si>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</si>
  <si>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</si>
  <si>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</si>
  <si>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</si>
  <si>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</si>
  <si>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</si>
  <si>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</si>
  <si>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</si>
  <si>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</si>
  <si>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</si>
  <si>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</si>
  <si>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</si>
  <si>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</si>
  <si>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</si>
  <si>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</si>
  <si>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</si>
  <si>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</si>
  <si>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</si>
  <si>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</si>
  <si>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</si>
  <si>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</si>
  <si>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</si>
  <si>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</si>
  <si>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</si>
  <si>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</si>
  <si>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</si>
  <si>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</si>
  <si>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</si>
  <si>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</si>
  <si>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</si>
  <si>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</si>
  <si>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</si>
  <si>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</si>
  <si>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</si>
  <si>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</si>
  <si>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</si>
  <si>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</si>
  <si>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</si>
  <si>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</si>
  <si>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</si>
  <si>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</si>
  <si>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</si>
  <si>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</si>
  <si>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</si>
  <si>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</si>
  <si>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</si>
  <si>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</si>
  <si>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</si>
  <si>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</si>
  <si>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</si>
  <si>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</si>
  <si>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</si>
  <si>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</si>
  <si>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</si>
  <si>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</si>
  <si>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</si>
  <si>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</si>
  <si>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</si>
  <si>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</si>
  <si>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</si>
  <si>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</si>
  <si>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</si>
  <si>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</si>
  <si>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</si>
  <si>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</si>
  <si>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</si>
  <si>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</si>
  <si>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</si>
  <si>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</si>
  <si>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</si>
  <si>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</si>
  <si>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</si>
  <si>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</si>
  <si>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</si>
  <si>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</si>
  <si>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</si>
  <si>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</si>
  <si>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</si>
  <si>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</si>
  <si>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</si>
  <si>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</si>
  <si>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</si>
  <si>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</si>
  <si>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</si>
  <si>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</si>
  <si>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</si>
  <si>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</si>
  <si>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</si>
  <si>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</si>
  <si>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</si>
  <si>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</si>
  <si>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</si>
  <si>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</si>
  <si>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</si>
  <si>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</si>
  <si>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</si>
  <si>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</si>
  <si>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</si>
  <si>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</si>
  <si>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</si>
  <si>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</si>
  <si>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</si>
  <si>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</si>
  <si>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</si>
  <si>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</si>
  <si>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</si>
  <si>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</si>
  <si>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</si>
  <si>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</si>
  <si>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</si>
  <si>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</si>
  <si>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</si>
  <si>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</si>
  <si>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</si>
  <si>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</si>
  <si>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</si>
  <si>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</si>
  <si>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</si>
  <si>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</si>
  <si>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</si>
  <si>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</si>
  <si>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</si>
  <si>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</si>
  <si>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</si>
  <si>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</si>
  <si>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</si>
  <si>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</si>
  <si>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</si>
  <si>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</si>
  <si>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</si>
  <si>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</si>
  <si>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</si>
  <si>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</si>
  <si>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</si>
  <si>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</si>
  <si>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</si>
  <si>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</si>
  <si>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</si>
  <si>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</si>
  <si>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</si>
  <si>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</si>
  <si>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</si>
  <si>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</si>
  <si>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</si>
  <si>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</si>
  <si>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</si>
  <si>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</si>
  <si>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</si>
  <si>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</si>
  <si>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</si>
  <si>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</si>
  <si>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</si>
  <si>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</si>
  <si>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</si>
  <si>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</si>
  <si>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</si>
  <si>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</si>
  <si>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</si>
  <si>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</si>
  <si>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</si>
  <si>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</si>
  <si>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</si>
  <si>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</si>
  <si>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</si>
  <si>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</si>
  <si>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</si>
  <si>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</si>
  <si>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</si>
  <si>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</si>
  <si>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</si>
  <si>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</si>
  <si>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</si>
  <si>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</si>
  <si>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</si>
  <si>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</si>
  <si>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</si>
  <si>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</si>
  <si>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</si>
  <si>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</si>
  <si>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</si>
  <si>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</si>
  <si>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</si>
  <si>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</si>
  <si>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</si>
  <si>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</si>
  <si>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</si>
  <si>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</si>
  <si>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</si>
  <si>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</si>
  <si>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</si>
  <si>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</si>
  <si>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</si>
  <si>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</si>
  <si>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</si>
  <si>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</si>
  <si>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</si>
  <si>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</si>
  <si>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</si>
  <si>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</si>
  <si>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</si>
  <si>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</si>
  <si>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</si>
  <si>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</si>
  <si>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</si>
  <si>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</si>
  <si>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</si>
  <si>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</si>
  <si>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</si>
  <si>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</si>
  <si>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</si>
  <si>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</si>
  <si>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</si>
  <si>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</si>
  <si>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</si>
  <si>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</si>
  <si>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</si>
  <si>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</si>
  <si>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</si>
  <si>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</si>
  <si>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</si>
  <si>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</si>
  <si>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</si>
  <si>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</si>
  <si>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</si>
  <si>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</si>
  <si>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</si>
  <si>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</si>
  <si>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</si>
  <si>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</si>
  <si>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</si>
  <si>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</si>
  <si>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</si>
  <si>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</si>
  <si>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</si>
  <si>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</si>
  <si>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</si>
  <si>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</si>
  <si>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</si>
  <si>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</si>
  <si>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</si>
  <si>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</si>
  <si>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</si>
  <si>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</si>
  <si>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</si>
  <si>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</si>
  <si>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</si>
  <si>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</si>
  <si>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</si>
  <si>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</si>
  <si>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</si>
  <si>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</si>
  <si>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</si>
  <si>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</si>
  <si>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</si>
  <si>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</si>
  <si>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</si>
  <si>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</si>
  <si>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</si>
  <si>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</si>
  <si>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</si>
  <si>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</si>
  <si>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</si>
  <si>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</si>
  <si>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</si>
  <si>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</si>
  <si>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</si>
  <si>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</si>
  <si>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</si>
  <si>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</si>
  <si>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</si>
  <si>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</si>
  <si>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</si>
  <si>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</si>
  <si>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</si>
  <si>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</si>
  <si>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</si>
  <si>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</si>
  <si>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</si>
  <si>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</si>
  <si>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</si>
  <si>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</si>
  <si>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</si>
  <si>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</si>
  <si>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</si>
  <si>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</si>
  <si>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</si>
  <si>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</si>
  <si>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</si>
  <si>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</si>
  <si>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</si>
  <si>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</si>
  <si>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</si>
  <si>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</si>
  <si>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</si>
  <si>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</si>
  <si>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</si>
  <si>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</si>
  <si>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</si>
  <si>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</si>
  <si>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</si>
  <si>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</si>
  <si>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</si>
  <si>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</si>
  <si>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</si>
  <si>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</si>
  <si>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</si>
  <si>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</si>
  <si>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</si>
  <si>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</si>
  <si>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</si>
  <si>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</si>
  <si>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</si>
  <si>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</si>
  <si>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</si>
  <si>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</si>
  <si>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</si>
  <si>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</si>
  <si>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</si>
  <si>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</si>
  <si>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</si>
  <si>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</si>
  <si>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</si>
  <si>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</si>
  <si>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</si>
  <si>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</si>
  <si>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</si>
  <si>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</si>
  <si>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</si>
  <si>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</si>
  <si>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</si>
  <si>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</si>
  <si>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</si>
  <si>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</si>
  <si>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</si>
  <si>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</si>
  <si>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</si>
  <si>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</si>
  <si>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</si>
  <si>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</si>
  <si>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</si>
  <si>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</si>
  <si>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</si>
  <si>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</si>
  <si>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</si>
  <si>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</si>
  <si>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</si>
  <si>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</si>
  <si>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</si>
  <si>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</si>
  <si>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</si>
  <si>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</si>
  <si>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</si>
  <si>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</si>
  <si>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</si>
  <si>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</si>
  <si>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</si>
  <si>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</si>
  <si>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</si>
  <si>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</si>
  <si>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</si>
  <si>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</si>
  <si>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</si>
  <si>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</si>
  <si>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</si>
  <si>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</si>
  <si>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</si>
  <si>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</si>
  <si>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</si>
  <si>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</si>
  <si>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</si>
  <si>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</si>
  <si>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</si>
  <si>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</si>
  <si>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</si>
  <si>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</si>
  <si>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</si>
  <si>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</si>
  <si>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</si>
  <si>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</si>
  <si>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</si>
  <si>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</si>
  <si>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</si>
  <si>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</si>
  <si>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</si>
  <si>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</si>
  <si>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</si>
  <si>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</si>
  <si>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</si>
  <si>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</si>
  <si>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</si>
  <si>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</si>
  <si>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</si>
  <si>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</si>
  <si>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</si>
  <si>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</si>
  <si>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</si>
  <si>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</si>
  <si>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</si>
  <si>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</si>
  <si>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</si>
  <si>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</si>
  <si>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</si>
  <si>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</si>
  <si>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</si>
  <si>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</si>
  <si>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</si>
  <si>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</si>
  <si>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</si>
  <si>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</si>
  <si>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</si>
  <si>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</si>
  <si>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</si>
  <si>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</si>
  <si>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</si>
  <si>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</si>
  <si>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</si>
  <si>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</si>
  <si>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</si>
  <si>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</si>
  <si>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</si>
  <si>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</si>
  <si>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</si>
  <si>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</si>
  <si>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</si>
  <si>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</si>
  <si>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</si>
  <si>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</si>
  <si>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</si>
  <si>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</si>
  <si>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</si>
  <si>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</si>
  <si>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</si>
  <si>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</si>
  <si>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</si>
  <si>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</si>
  <si>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</si>
  <si>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</si>
  <si>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</si>
  <si>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</si>
  <si>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</si>
  <si>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</si>
  <si>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</si>
  <si>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</si>
  <si>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</si>
  <si>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</si>
  <si>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</si>
  <si>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</si>
  <si>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</si>
  <si>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</si>
  <si>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</si>
  <si>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</si>
  <si>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</si>
  <si>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</si>
  <si>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</si>
  <si>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</si>
  <si>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</si>
  <si>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</si>
  <si>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</si>
  <si>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</si>
  <si>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</si>
  <si>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</si>
  <si>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</si>
  <si>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</si>
  <si>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</si>
  <si>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</si>
  <si>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</si>
  <si>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</si>
  <si>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</si>
  <si>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</si>
  <si>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</si>
  <si>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</si>
  <si>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</si>
  <si>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</si>
  <si>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</si>
  <si>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</si>
  <si>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</si>
  <si>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</si>
  <si>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</si>
  <si>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</si>
  <si>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</si>
  <si>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</si>
  <si>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</si>
  <si>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</si>
  <si>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</si>
  <si>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</si>
  <si>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</si>
  <si>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</si>
  <si>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</si>
  <si>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</si>
  <si>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</si>
  <si>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</si>
  <si>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</si>
  <si>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</si>
  <si>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</si>
  <si>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</si>
  <si>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</si>
  <si>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</si>
  <si>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</si>
  <si>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</si>
  <si>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</si>
  <si>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</si>
  <si>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</si>
  <si>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</si>
  <si>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</si>
  <si>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</si>
  <si>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</si>
  <si>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</si>
  <si>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</si>
  <si>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</si>
  <si>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</si>
  <si>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</si>
  <si>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</si>
  <si>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</si>
  <si>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</si>
  <si>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</si>
  <si>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</si>
  <si>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</si>
  <si>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</si>
  <si>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</si>
  <si>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</si>
  <si>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</si>
  <si>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</si>
  <si>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</si>
  <si>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</si>
  <si>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</si>
  <si>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</si>
  <si>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</si>
  <si>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</si>
  <si>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</si>
  <si>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</si>
  <si>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</si>
  <si>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</si>
  <si>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</si>
  <si>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</si>
  <si>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</si>
  <si>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</si>
  <si>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</si>
  <si>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</si>
  <si>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</si>
  <si>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</si>
  <si>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</si>
  <si>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</si>
  <si>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</si>
  <si>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</si>
  <si>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</si>
  <si>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</si>
  <si>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</si>
  <si>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</si>
  <si>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</si>
  <si>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</si>
  <si>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</si>
  <si>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</si>
  <si>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</si>
  <si>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</si>
  <si>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</si>
  <si>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</si>
  <si>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</si>
  <si>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</si>
  <si>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</si>
  <si>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</si>
  <si>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</si>
  <si>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</si>
  <si>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</si>
  <si>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</si>
  <si>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</si>
  <si>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</si>
  <si>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</si>
  <si>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</si>
  <si>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</si>
  <si>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</si>
  <si>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</si>
  <si>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</si>
  <si>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</si>
  <si>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</si>
  <si>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</si>
  <si>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</si>
  <si>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</si>
  <si>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</si>
  <si>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</si>
  <si>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</si>
  <si>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</si>
  <si>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</si>
  <si>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</si>
  <si>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</si>
  <si>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</si>
  <si>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</si>
  <si>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</si>
  <si>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</si>
  <si>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</si>
  <si>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</si>
  <si>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</si>
  <si>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</si>
  <si>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</si>
  <si>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</si>
  <si>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</si>
  <si>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</si>
  <si>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</si>
  <si>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</si>
  <si>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</si>
  <si>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</si>
  <si>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</si>
  <si>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</si>
  <si>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</si>
  <si>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</si>
  <si>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</si>
  <si>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</si>
  <si>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</si>
  <si>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</si>
  <si>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</si>
  <si>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</si>
  <si>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</si>
  <si>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</si>
  <si>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</si>
  <si>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</si>
  <si>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</si>
  <si>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</si>
  <si>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</si>
  <si>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</si>
  <si>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</si>
  <si>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</si>
  <si>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</si>
  <si>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</si>
  <si>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</si>
  <si>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</si>
  <si>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</si>
  <si>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</si>
  <si>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</si>
  <si>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</si>
  <si>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</si>
  <si>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</si>
  <si>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</si>
  <si>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</si>
  <si>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</si>
  <si>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</si>
  <si>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</si>
  <si>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</si>
  <si>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</si>
  <si>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</si>
  <si>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</si>
  <si>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</si>
  <si>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</si>
  <si>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</si>
  <si>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</si>
  <si>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</si>
  <si>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</si>
  <si>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</si>
  <si>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</si>
  <si>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</si>
  <si>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</si>
  <si>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</si>
  <si>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</si>
  <si>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</si>
  <si>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</si>
  <si>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</si>
  <si>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</si>
  <si>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</si>
  <si>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</si>
  <si>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</si>
  <si>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</si>
  <si>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</si>
  <si>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</si>
  <si>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</si>
  <si>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</si>
  <si>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</si>
  <si>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</si>
  <si>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</si>
  <si>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</si>
  <si>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</si>
  <si>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</si>
  <si>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</si>
  <si>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</si>
  <si>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</si>
  <si>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</si>
  <si>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</si>
  <si>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</si>
  <si>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</si>
  <si>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</si>
  <si>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</si>
  <si>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</si>
  <si>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</si>
  <si>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</si>
  <si>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</si>
  <si>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</si>
  <si>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</si>
  <si>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</si>
  <si>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</si>
  <si>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</si>
  <si>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</si>
  <si>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</si>
  <si>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</si>
  <si>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</si>
  <si>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</si>
  <si>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</si>
  <si>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</si>
  <si>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</si>
  <si>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</si>
  <si>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</si>
  <si>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</si>
  <si>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</si>
  <si>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</si>
  <si>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</si>
  <si>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</si>
  <si>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</si>
  <si>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</si>
  <si>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</si>
  <si>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</si>
  <si>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</si>
  <si>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</si>
  <si>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</si>
  <si>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</si>
  <si>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</si>
  <si>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</si>
  <si>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</si>
  <si>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</si>
  <si>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</si>
  <si>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</si>
  <si>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</si>
  <si>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</si>
  <si>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</si>
  <si>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</si>
  <si>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</si>
  <si>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</si>
  <si>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</si>
  <si>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</si>
  <si>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</si>
  <si>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</si>
  <si>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</si>
  <si>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</si>
  <si>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</si>
  <si>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</si>
  <si>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</si>
  <si>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</si>
  <si>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</si>
  <si>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</si>
  <si>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</si>
  <si>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</si>
  <si>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</si>
  <si>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</si>
  <si>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</si>
  <si>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</si>
  <si>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</si>
  <si>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</si>
  <si>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</si>
  <si>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</si>
  <si>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</si>
  <si>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</si>
  <si>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</si>
  <si>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</si>
  <si>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</si>
  <si>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</si>
  <si>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</si>
  <si>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</si>
  <si>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</si>
  <si>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</si>
  <si>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</si>
  <si>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</si>
  <si>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</si>
  <si>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</si>
  <si>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</si>
  <si>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</si>
  <si>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</si>
  <si>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</si>
  <si>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</si>
  <si>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</si>
  <si>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</si>
  <si>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</si>
  <si>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</si>
  <si>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</si>
  <si>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</si>
  <si>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</si>
  <si>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</si>
  <si>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</si>
  <si>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</si>
  <si>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</si>
  <si>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</si>
  <si>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</si>
  <si>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</si>
  <si>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</si>
  <si>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</si>
  <si>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</si>
  <si>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</si>
  <si>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</si>
  <si>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</si>
  <si>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</si>
  <si>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</si>
  <si>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</si>
  <si>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</si>
  <si>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</si>
  <si>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</si>
  <si>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</si>
  <si>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</si>
  <si>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</si>
  <si>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</si>
  <si>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</si>
  <si>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</si>
  <si>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</si>
  <si>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</si>
  <si>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</si>
  <si>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</si>
  <si>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</si>
  <si>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</si>
  <si>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</si>
  <si>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</si>
  <si>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</si>
  <si>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</si>
  <si>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</si>
  <si>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</si>
  <si>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</si>
  <si>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</si>
  <si>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</si>
  <si>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</si>
  <si>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</si>
  <si>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</si>
  <si>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</si>
  <si>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</si>
  <si>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</si>
  <si>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</si>
  <si>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</si>
  <si>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</si>
  <si>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</si>
  <si>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</si>
  <si>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</si>
  <si>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</si>
  <si>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</si>
  <si>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</si>
  <si>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</si>
  <si>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</si>
  <si>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</si>
  <si>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</si>
  <si>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</si>
  <si>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</si>
  <si>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</si>
  <si>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</si>
  <si>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</si>
  <si>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</si>
  <si>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</si>
  <si>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</si>
  <si>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</si>
  <si>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</si>
  <si>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</si>
  <si>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</si>
  <si>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</si>
  <si>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</si>
  <si>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</si>
  <si>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</si>
  <si>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</si>
  <si>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</si>
  <si>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</si>
  <si>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</si>
  <si>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</si>
  <si>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</si>
  <si>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</si>
  <si>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</si>
  <si>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</si>
  <si>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</si>
  <si>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</si>
  <si>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</si>
  <si>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</si>
  <si>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</si>
  <si>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</si>
  <si>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</si>
  <si>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</si>
  <si>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</si>
  <si>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</si>
  <si>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</si>
  <si>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</si>
  <si>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</si>
  <si>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</si>
  <si>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</si>
  <si>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</si>
  <si>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</si>
  <si>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</si>
  <si>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</si>
  <si>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</si>
  <si>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</si>
  <si>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</si>
  <si>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</si>
  <si>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</si>
  <si>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</si>
  <si>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</si>
  <si>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</si>
  <si>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</si>
  <si>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</si>
  <si>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</si>
  <si>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</si>
  <si>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</si>
  <si>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</si>
  <si>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</si>
  <si>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</si>
  <si>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</si>
  <si>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</si>
  <si>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</si>
  <si>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</si>
  <si>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</si>
  <si>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</si>
  <si>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</si>
  <si>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</si>
  <si>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</si>
  <si>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</si>
  <si>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</si>
  <si>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</si>
  <si>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</si>
  <si>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</si>
  <si>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</si>
  <si>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</si>
  <si>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</si>
  <si>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</si>
  <si>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</si>
  <si>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</si>
  <si>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</si>
  <si>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</si>
  <si>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</si>
  <si>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</si>
  <si>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</si>
  <si>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</si>
  <si>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</si>
  <si>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</si>
  <si>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</si>
  <si>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</si>
  <si>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</si>
  <si>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</si>
  <si>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</si>
  <si>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</si>
  <si>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</si>
  <si>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</si>
  <si>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</si>
  <si>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</si>
  <si>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</si>
  <si>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</si>
  <si>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</si>
  <si>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</si>
  <si>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</si>
  <si>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</si>
  <si>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</si>
  <si>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</si>
  <si>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</si>
  <si>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</si>
  <si>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</si>
  <si>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</si>
  <si>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</si>
  <si>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</si>
  <si>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</si>
  <si>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</si>
  <si>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</si>
  <si>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</si>
  <si>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</si>
  <si>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</si>
  <si>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</si>
  <si>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</si>
  <si>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</si>
  <si>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</si>
  <si>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</si>
  <si>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</si>
  <si>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</si>
  <si>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</si>
  <si>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</si>
  <si>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</si>
  <si>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</si>
  <si>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</si>
  <si>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</si>
  <si>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</si>
  <si>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</si>
  <si>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</si>
  <si>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</si>
  <si>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</si>
  <si>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</si>
  <si>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</si>
  <si>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</si>
  <si>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</si>
  <si>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</si>
  <si>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</si>
  <si>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</si>
  <si>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</si>
  <si>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</si>
  <si>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</si>
  <si>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</si>
  <si>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</si>
  <si>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</si>
  <si>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</si>
  <si>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</si>
  <si>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</si>
  <si>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</si>
  <si>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</si>
  <si>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</si>
  <si>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</si>
  <si>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</si>
  <si>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</si>
  <si>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</si>
  <si>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</si>
  <si>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</si>
  <si>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</si>
  <si>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</si>
  <si>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</si>
  <si>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</si>
  <si>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</si>
  <si>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</si>
  <si>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</si>
  <si>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</si>
  <si>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</si>
  <si>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</si>
  <si>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</si>
  <si>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</si>
  <si>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</si>
  <si>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</si>
  <si>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</si>
  <si>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</si>
  <si>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</si>
  <si>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</si>
  <si>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</si>
  <si>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</si>
  <si>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</si>
  <si>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</si>
  <si>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</si>
  <si>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</si>
  <si>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</si>
  <si>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</si>
  <si>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</si>
  <si>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</si>
  <si>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</si>
  <si>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</si>
  <si>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</si>
  <si>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</si>
  <si>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</si>
  <si>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</si>
  <si>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</si>
  <si>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</si>
  <si>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</si>
  <si>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</si>
  <si>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</si>
  <si>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</si>
  <si>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</si>
  <si>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</si>
  <si>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</si>
  <si>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</si>
  <si>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</si>
  <si>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</si>
  <si>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</si>
  <si>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</si>
  <si>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</si>
  <si>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</si>
  <si>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</si>
  <si>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</si>
  <si>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</si>
  <si>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</si>
  <si>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</si>
  <si>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</si>
  <si>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</si>
  <si>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</si>
  <si>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</si>
  <si>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</si>
  <si>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</si>
  <si>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</si>
  <si>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</si>
  <si>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</si>
  <si>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</si>
  <si>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</si>
  <si>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</si>
  <si>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</si>
  <si>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</si>
  <si>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</si>
  <si>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</si>
  <si>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</si>
  <si>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</si>
  <si>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</si>
  <si>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</si>
  <si>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</si>
  <si>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</si>
  <si>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</si>
  <si>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</si>
  <si>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</si>
  <si>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</si>
  <si>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</si>
  <si>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</si>
  <si>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</si>
  <si>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</si>
  <si>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</si>
  <si>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</si>
  <si>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</si>
  <si>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</si>
  <si>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</si>
  <si>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</si>
  <si>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</si>
  <si>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</si>
  <si>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</si>
  <si>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</si>
  <si>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</si>
  <si>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</si>
  <si>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</si>
  <si>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</si>
  <si>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</si>
  <si>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</si>
  <si>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</si>
  <si>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</si>
  <si>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</si>
  <si>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</si>
  <si>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</si>
  <si>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</si>
  <si>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</si>
  <si>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</si>
  <si>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</si>
  <si>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</si>
  <si>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</si>
  <si>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</si>
  <si>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</si>
  <si>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</si>
  <si>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</si>
  <si>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</si>
  <si>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</si>
  <si>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</si>
  <si>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</si>
  <si>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</si>
  <si>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</si>
  <si>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</si>
  <si>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</si>
  <si>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</si>
  <si>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</si>
  <si>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</si>
  <si>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</si>
  <si>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</si>
  <si>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</si>
  <si>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</si>
  <si>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</si>
  <si>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</si>
  <si>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</si>
  <si>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</si>
  <si>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</si>
  <si>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</si>
  <si>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</si>
  <si>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</si>
  <si>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</si>
  <si>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</si>
  <si>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</si>
  <si>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</si>
  <si>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</si>
  <si>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</si>
  <si>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</si>
  <si>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</si>
  <si>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</si>
  <si>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</si>
  <si>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</si>
  <si>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</si>
  <si>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</si>
  <si>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</si>
  <si>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</si>
  <si>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</si>
  <si>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</si>
  <si>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</si>
  <si>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</si>
  <si>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</si>
  <si>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</si>
  <si>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</si>
  <si>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</si>
  <si>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</si>
  <si>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</si>
  <si>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</si>
  <si>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</si>
  <si>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</si>
  <si>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</si>
  <si>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</si>
  <si>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</si>
  <si>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</si>
  <si>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</si>
  <si>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</si>
  <si>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</si>
  <si>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</si>
  <si>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</si>
  <si>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</si>
  <si>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</si>
  <si>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</si>
  <si>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</si>
  <si>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</si>
  <si>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</si>
  <si>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</si>
  <si>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</si>
  <si>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</si>
  <si>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</si>
  <si>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</si>
  <si>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</si>
  <si>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</si>
  <si>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</si>
  <si>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</si>
  <si>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</si>
  <si>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</si>
  <si>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</si>
  <si>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</si>
  <si>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</si>
  <si>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</si>
  <si>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</si>
  <si>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</si>
  <si>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</si>
  <si>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</si>
  <si>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</si>
  <si>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</si>
  <si>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</si>
  <si>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</si>
  <si>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</si>
  <si>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</si>
  <si>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</si>
  <si>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</si>
  <si>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</si>
  <si>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</si>
  <si>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</si>
  <si>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</si>
  <si>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</si>
  <si>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</si>
  <si>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</si>
  <si>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</si>
  <si>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</si>
  <si>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</si>
  <si>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</si>
  <si>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</si>
  <si>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</si>
  <si>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</si>
  <si>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</si>
  <si>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</si>
  <si>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</si>
  <si>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</si>
  <si>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</si>
  <si>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</si>
  <si>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</si>
  <si>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</si>
  <si>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</si>
  <si>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</si>
  <si>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</si>
  <si>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</si>
  <si>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</si>
  <si>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</si>
  <si>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</si>
  <si>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</si>
  <si>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</si>
  <si>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</si>
  <si>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</si>
  <si>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</si>
  <si>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</si>
  <si>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</si>
  <si>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</si>
  <si>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</si>
  <si>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</si>
  <si>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</si>
  <si>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</si>
  <si>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</si>
  <si>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</si>
  <si>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</si>
  <si>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</si>
  <si>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</si>
  <si>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</si>
  <si>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</si>
  <si>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</si>
  <si>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</si>
  <si>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</si>
  <si>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</si>
  <si>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</si>
  <si>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</si>
  <si>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</si>
  <si>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</si>
  <si>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</si>
  <si>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</si>
  <si>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</si>
  <si>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</si>
  <si>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</si>
  <si>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</si>
  <si>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</si>
  <si>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</si>
  <si>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</si>
  <si>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</si>
  <si>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</si>
  <si>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</si>
  <si>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</si>
  <si>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</si>
  <si>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</si>
  <si>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</si>
  <si>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</si>
  <si>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</si>
  <si>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</si>
  <si>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</si>
  <si>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</si>
  <si>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</si>
  <si>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</si>
  <si>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</si>
  <si>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</si>
  <si>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</si>
  <si>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</si>
  <si>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</si>
  <si>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</si>
  <si>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</si>
  <si>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</si>
  <si>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</si>
  <si>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</si>
  <si>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</si>
  <si>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</si>
  <si>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</si>
  <si>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</si>
  <si>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</si>
  <si>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</si>
  <si>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</si>
  <si>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</si>
  <si>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</si>
  <si>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</si>
  <si>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</si>
  <si>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</si>
  <si>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</si>
  <si>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</si>
  <si>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</si>
  <si>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</si>
  <si>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</si>
  <si>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</si>
  <si>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</si>
  <si>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</si>
  <si>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</si>
  <si>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</si>
  <si>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</si>
  <si>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</si>
  <si>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</si>
  <si>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</si>
  <si>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</si>
  <si>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</si>
  <si>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</si>
  <si>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</si>
  <si>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</si>
  <si>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</si>
  <si>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</si>
  <si>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</si>
  <si>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</si>
  <si>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</si>
  <si>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</si>
  <si>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</si>
  <si>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</si>
  <si>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</si>
  <si>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</si>
  <si>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</si>
  <si>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</si>
  <si>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</si>
  <si>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</si>
  <si>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</si>
  <si>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</si>
  <si>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</si>
  <si>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</si>
  <si>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</si>
  <si>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</si>
  <si>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</si>
  <si>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</si>
  <si>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</si>
  <si>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</si>
  <si>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</si>
  <si>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</si>
  <si>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</si>
  <si>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</si>
  <si>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</si>
  <si>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</si>
  <si>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</si>
  <si>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</si>
  <si>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</si>
  <si>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</si>
  <si>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</si>
  <si>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</si>
  <si>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</si>
  <si>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</si>
  <si>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</si>
  <si>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</si>
  <si>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</si>
  <si>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</si>
  <si>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</si>
  <si>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</si>
  <si>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</si>
  <si>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</si>
  <si>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</si>
  <si>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</si>
  <si>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</si>
  <si>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</si>
  <si>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</si>
  <si>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</si>
  <si>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</si>
  <si>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</si>
  <si>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</si>
  <si>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</si>
  <si>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</si>
  <si>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</si>
  <si>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</si>
  <si>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</si>
  <si>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</si>
  <si>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</si>
  <si>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</si>
  <si>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</si>
  <si>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</si>
  <si>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</si>
  <si>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</si>
  <si>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</si>
  <si>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</si>
  <si>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</si>
  <si>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</si>
  <si>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</si>
  <si>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</si>
  <si>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</si>
  <si>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</si>
  <si>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</si>
  <si>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</si>
  <si>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</si>
  <si>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</si>
  <si>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</si>
  <si>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</si>
  <si>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</si>
  <si>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</si>
  <si>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</si>
  <si>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</si>
  <si>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</si>
  <si>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</si>
  <si>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</si>
  <si>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</si>
  <si>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</si>
  <si>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</si>
  <si>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</si>
  <si>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</si>
  <si>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</si>
  <si>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</si>
  <si>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</si>
  <si>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</si>
  <si>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</si>
  <si>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</si>
  <si>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</si>
  <si>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</si>
  <si>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</si>
  <si>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</si>
  <si>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</si>
  <si>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</si>
  <si>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</si>
  <si>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</si>
  <si>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</si>
  <si>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</si>
  <si>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</si>
  <si>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</si>
  <si>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</si>
  <si>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</si>
  <si>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</si>
  <si>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</si>
  <si>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</si>
  <si>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</si>
  <si>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</si>
  <si>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</si>
  <si>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</si>
  <si>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</si>
  <si>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</si>
  <si>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</si>
  <si>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</si>
  <si>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</si>
  <si>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</si>
  <si>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</si>
  <si>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</si>
  <si>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</si>
  <si>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</si>
  <si>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</si>
  <si>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</si>
  <si>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</si>
  <si>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</si>
  <si>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</si>
  <si>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</si>
  <si>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</si>
  <si>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</si>
  <si>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</si>
  <si>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</si>
  <si>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</si>
  <si>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</si>
  <si>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</si>
  <si>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</si>
  <si>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</si>
  <si>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</si>
  <si>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</si>
  <si>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</si>
  <si>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</si>
  <si>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</si>
  <si>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</si>
  <si>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</si>
  <si>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</si>
  <si>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</si>
  <si>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</si>
  <si>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</si>
  <si>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</si>
  <si>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</si>
  <si>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</si>
  <si>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</si>
  <si>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</si>
  <si>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</si>
  <si>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</si>
  <si>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</si>
  <si>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</si>
  <si>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</si>
  <si>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</si>
  <si>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</si>
  <si>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</si>
  <si>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</si>
  <si>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</si>
  <si>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</si>
  <si>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</si>
  <si>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</si>
  <si>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</si>
  <si>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</si>
  <si>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</si>
  <si>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</si>
  <si>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</si>
  <si>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</si>
  <si>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</si>
  <si>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</si>
  <si>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</si>
  <si>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</si>
  <si>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</si>
  <si>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</si>
  <si>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</si>
  <si>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</si>
  <si>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</si>
  <si>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</si>
  <si>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</si>
  <si>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</si>
  <si>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</si>
  <si>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</si>
  <si>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</si>
  <si>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</si>
  <si>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</si>
  <si>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</si>
  <si>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</si>
  <si>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</si>
  <si>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</si>
  <si>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</si>
  <si>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</si>
  <si>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</si>
  <si>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</si>
  <si>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</si>
  <si>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</si>
  <si>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</si>
  <si>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</si>
  <si>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</si>
  <si>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</si>
  <si>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</si>
  <si>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</si>
  <si>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</si>
  <si>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</si>
  <si>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</si>
  <si>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</si>
  <si>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</si>
  <si>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</si>
  <si>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</si>
  <si>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</si>
  <si>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</si>
  <si>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</si>
  <si>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</si>
  <si>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</si>
  <si>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</si>
  <si>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</si>
  <si>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</si>
  <si>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</si>
  <si>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</si>
  <si>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</si>
  <si>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</si>
  <si>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</si>
  <si>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</si>
  <si>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</si>
  <si>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</si>
  <si>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</si>
  <si>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</si>
  <si>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</si>
  <si>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</si>
  <si>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</si>
  <si>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</si>
  <si>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</si>
  <si>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</si>
  <si>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</si>
  <si>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</si>
  <si>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</si>
  <si>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</si>
  <si>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</si>
  <si>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</si>
  <si>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</si>
  <si>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</si>
  <si>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</si>
  <si>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</si>
  <si>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</si>
  <si>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</si>
  <si>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</si>
  <si>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</si>
  <si>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</si>
  <si>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</si>
  <si>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</si>
  <si>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</si>
  <si>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</si>
  <si>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</si>
  <si>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</si>
  <si>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</si>
  <si>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</si>
  <si>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</si>
  <si>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</si>
  <si>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</si>
  <si>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</si>
  <si>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</si>
  <si>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</si>
  <si>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</si>
  <si>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</si>
  <si>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</si>
  <si>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</si>
  <si>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</si>
  <si>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</si>
  <si>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</si>
  <si>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</si>
  <si>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</si>
  <si>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</si>
  <si>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</si>
  <si>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</si>
  <si>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</si>
  <si>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</si>
  <si>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</si>
  <si>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</si>
  <si>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</si>
  <si>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</si>
  <si>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</si>
  <si>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</si>
  <si>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</si>
  <si>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</si>
  <si>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</si>
  <si>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</si>
  <si>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</si>
  <si>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</si>
  <si>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</si>
  <si>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</si>
  <si>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</si>
  <si>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</si>
  <si>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</si>
  <si>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</si>
  <si>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</si>
  <si>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</si>
  <si>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</si>
  <si>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</si>
  <si>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</si>
  <si>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</si>
  <si>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</si>
  <si>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</si>
  <si>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</si>
  <si>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</si>
  <si>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</si>
  <si>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</si>
  <si>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</si>
  <si>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</si>
  <si>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</si>
  <si>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</si>
  <si>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</si>
  <si>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</si>
  <si>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</si>
  <si>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</si>
  <si>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</si>
  <si>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</si>
  <si>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</si>
  <si>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</si>
  <si>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</si>
  <si>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</si>
  <si>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</si>
  <si>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</si>
  <si>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</si>
  <si>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</si>
  <si>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</si>
  <si>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</si>
  <si>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</si>
  <si>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</si>
  <si>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</si>
  <si>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</si>
  <si>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</si>
  <si>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</si>
  <si>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</si>
  <si>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</si>
  <si>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</si>
  <si>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</si>
  <si>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</si>
  <si>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</si>
  <si>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</si>
  <si>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</si>
  <si>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</si>
  <si>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</si>
  <si>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</si>
  <si>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</si>
  <si>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</si>
  <si>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</si>
  <si>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</si>
  <si>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</si>
  <si>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</si>
  <si>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</si>
  <si>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</si>
  <si>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</si>
  <si>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</si>
  <si>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</si>
  <si>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</si>
  <si>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</si>
  <si>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</si>
  <si>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</si>
  <si>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</si>
  <si>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</si>
  <si>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</si>
  <si>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</si>
  <si>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</si>
  <si>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</si>
  <si>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</si>
  <si>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</si>
  <si>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</si>
  <si>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</si>
  <si>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</si>
  <si>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</si>
  <si>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</si>
  <si>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</si>
  <si>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</si>
  <si>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</si>
  <si>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</si>
  <si>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</si>
  <si>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</si>
  <si>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</si>
  <si>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</si>
  <si>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</si>
  <si>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</si>
  <si>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</si>
  <si>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</si>
  <si>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</si>
  <si>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</si>
  <si>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</si>
  <si>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</si>
  <si>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</si>
  <si>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</si>
  <si>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</si>
  <si>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</si>
  <si>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</si>
  <si>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</si>
  <si>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</si>
  <si>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</si>
  <si>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</si>
  <si>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</si>
  <si>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</si>
  <si>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</si>
  <si>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</si>
  <si>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</si>
  <si>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</si>
  <si>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</si>
  <si>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</si>
  <si>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</si>
  <si>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</si>
  <si>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</si>
  <si>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</si>
  <si>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</si>
  <si>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</si>
  <si>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</si>
  <si>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</si>
  <si>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</si>
  <si>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</si>
  <si>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</si>
  <si>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</si>
  <si>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</si>
  <si>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</si>
  <si>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</si>
  <si>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</si>
  <si>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</si>
  <si>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</si>
  <si>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</si>
  <si>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</si>
  <si>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</si>
  <si>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</si>
  <si>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</si>
  <si>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</si>
  <si>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</si>
  <si>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</si>
  <si>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</si>
  <si>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</si>
  <si>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</si>
  <si>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</si>
  <si>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</si>
  <si>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</si>
  <si>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</si>
  <si>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</si>
  <si>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</si>
  <si>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</si>
  <si>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</si>
  <si>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</si>
  <si>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</si>
  <si>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</si>
  <si>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</si>
  <si>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</si>
  <si>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</si>
  <si>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</si>
  <si>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</si>
  <si>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</si>
  <si>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</si>
  <si>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</si>
  <si>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</si>
  <si>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</si>
  <si>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</si>
  <si>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</si>
  <si>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</si>
  <si>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</si>
  <si>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</si>
  <si>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</si>
  <si>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</si>
  <si>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</si>
  <si>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</si>
  <si>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</si>
  <si>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</si>
  <si>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</si>
  <si>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</si>
  <si>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</si>
  <si>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</si>
  <si>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</si>
  <si>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</si>
  <si>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</si>
  <si>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</si>
  <si>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</si>
  <si>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</si>
  <si>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</si>
  <si>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</si>
  <si>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</si>
  <si>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</si>
  <si>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</si>
  <si>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</si>
  <si>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</si>
  <si>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</si>
  <si>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</si>
  <si>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</si>
  <si>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</si>
  <si>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</si>
  <si>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</si>
  <si>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</si>
  <si>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</si>
  <si>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</si>
  <si>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</si>
  <si>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</si>
  <si>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</si>
  <si>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</si>
  <si>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</si>
  <si>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</si>
  <si>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</si>
  <si>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</si>
  <si>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</si>
  <si>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</si>
  <si>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</si>
  <si>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</si>
  <si>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</si>
  <si>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</si>
  <si>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</si>
  <si>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</si>
  <si>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</si>
  <si>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</si>
  <si>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</si>
  <si>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</si>
  <si>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</si>
  <si>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</si>
  <si>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</si>
  <si>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</si>
  <si>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</si>
  <si>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</si>
  <si>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</si>
  <si>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</si>
  <si>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</si>
  <si>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</si>
  <si>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</si>
  <si>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</si>
  <si>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</si>
  <si>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</si>
  <si>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</si>
  <si>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</si>
  <si>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</si>
  <si>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</si>
  <si>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</si>
  <si>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</si>
  <si>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</si>
  <si>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</si>
  <si>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</si>
  <si>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</si>
  <si>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</si>
  <si>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</si>
  <si>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</si>
  <si>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</si>
  <si>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</si>
  <si>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</si>
  <si>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</si>
  <si>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</si>
  <si>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</si>
  <si>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</si>
  <si>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</si>
  <si>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</si>
  <si>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</si>
  <si>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</si>
  <si>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</si>
  <si>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</si>
  <si>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</si>
  <si>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</si>
  <si>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</si>
  <si>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</si>
  <si>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</si>
  <si>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</si>
  <si>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</si>
  <si>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</si>
  <si>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</si>
  <si>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</si>
  <si>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</si>
  <si>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</si>
  <si>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</si>
  <si>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</si>
  <si>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</si>
  <si>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</si>
  <si>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</si>
  <si>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</si>
  <si>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</si>
  <si>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</si>
  <si>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</si>
  <si>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</si>
  <si>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</si>
  <si>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</si>
  <si>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</si>
  <si>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</si>
  <si>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</si>
  <si>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</si>
  <si>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</si>
  <si>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</si>
  <si>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</si>
  <si>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</si>
  <si>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</si>
  <si>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</si>
  <si>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</si>
  <si>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</si>
  <si>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</si>
  <si>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</si>
  <si>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</si>
  <si>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</si>
  <si>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</si>
  <si>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</si>
  <si>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</si>
  <si>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</si>
  <si>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</si>
  <si>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</si>
  <si>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</si>
  <si>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</si>
  <si>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</si>
  <si>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</si>
  <si>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</si>
  <si>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</si>
  <si>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</si>
  <si>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</si>
  <si>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</si>
  <si>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</si>
  <si>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</si>
  <si>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</si>
  <si>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</si>
  <si>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</si>
  <si>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</si>
  <si>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</si>
  <si>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</si>
  <si>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</si>
  <si>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</si>
  <si>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</si>
  <si>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</si>
  <si>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</si>
  <si>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</si>
  <si>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</si>
  <si>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</si>
  <si>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</si>
  <si>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</si>
  <si>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</si>
  <si>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</si>
  <si>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</si>
  <si>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</si>
  <si>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</si>
  <si>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</si>
  <si>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</si>
  <si>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</si>
  <si>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</si>
  <si>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</si>
  <si>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</si>
  <si>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</si>
  <si>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</si>
  <si>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</si>
  <si>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</si>
  <si>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</si>
  <si>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</si>
  <si>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</si>
  <si>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</si>
  <si>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</si>
  <si>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</si>
  <si>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</si>
  <si>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</si>
  <si>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</si>
  <si>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</si>
  <si>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</si>
  <si>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</si>
  <si>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</si>
  <si>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</si>
  <si>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</si>
  <si>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</si>
  <si>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</si>
  <si>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</si>
  <si>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</si>
  <si>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</si>
  <si>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</si>
  <si>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</si>
  <si>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</si>
  <si>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</si>
  <si>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</si>
  <si>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</si>
  <si>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</si>
  <si>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</si>
  <si>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</si>
  <si>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</si>
  <si>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</si>
  <si>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</si>
  <si>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</si>
  <si>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</si>
  <si>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</si>
  <si>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</si>
  <si>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</si>
  <si>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</si>
  <si>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</si>
  <si>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</si>
  <si>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</si>
  <si>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</si>
  <si>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</si>
  <si>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</si>
  <si>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</si>
  <si>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</si>
  <si>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</si>
  <si>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</si>
  <si>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</si>
  <si>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</si>
  <si>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</si>
  <si>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</si>
  <si>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</si>
  <si>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</si>
  <si>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</si>
  <si>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</si>
  <si>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</si>
  <si>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</si>
  <si>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</si>
  <si>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</si>
  <si>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</si>
  <si>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</si>
  <si>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</si>
  <si>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</si>
  <si>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</si>
  <si>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</si>
  <si>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</si>
  <si>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</si>
  <si>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</si>
  <si>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</si>
  <si>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</si>
  <si>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</si>
  <si>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</si>
  <si>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</si>
  <si>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</si>
  <si>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</si>
  <si>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</si>
  <si>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</si>
  <si>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</si>
  <si>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</si>
  <si>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</si>
  <si>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</si>
  <si>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</si>
  <si>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</si>
  <si>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</si>
  <si>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</si>
  <si>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</si>
  <si>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</si>
  <si>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</si>
  <si>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</si>
  <si>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</si>
  <si>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</si>
  <si>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</si>
  <si>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</si>
  <si>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</si>
  <si>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</si>
  <si>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</si>
  <si>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</si>
  <si>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</si>
  <si>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</si>
  <si>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</si>
  <si>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</si>
  <si>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</si>
  <si>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</si>
  <si>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</si>
  <si>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</si>
  <si>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</si>
  <si>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</si>
  <si>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</si>
  <si>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</si>
  <si>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</si>
  <si>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</si>
  <si>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</si>
  <si>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</si>
  <si>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</si>
  <si>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</si>
  <si>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</si>
  <si>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</si>
  <si>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</si>
  <si>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</si>
  <si>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</si>
  <si>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</si>
  <si>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</si>
  <si>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</si>
  <si>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</si>
  <si>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</si>
  <si>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</si>
  <si>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</si>
  <si>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</si>
  <si>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</si>
  <si>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</si>
  <si>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</si>
  <si>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</si>
  <si>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</si>
  <si>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</si>
  <si>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</si>
  <si>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</si>
  <si>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</si>
  <si>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</si>
  <si>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</si>
  <si>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</si>
  <si>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</si>
  <si>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</si>
  <si>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</si>
  <si>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</si>
  <si>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</si>
  <si>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</si>
  <si>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</si>
  <si>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</si>
  <si>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</si>
  <si>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</si>
  <si>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</si>
  <si>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</si>
  <si>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</si>
  <si>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</si>
  <si>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</si>
  <si>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</si>
  <si>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</si>
  <si>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</si>
  <si>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</si>
  <si>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</si>
  <si>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</si>
  <si>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</si>
  <si>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</si>
  <si>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</si>
  <si>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</si>
  <si>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</si>
  <si>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</si>
  <si>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</si>
  <si>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</si>
  <si>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</si>
  <si>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</si>
  <si>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</si>
  <si>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</si>
  <si>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</si>
  <si>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</si>
  <si>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</si>
  <si>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</si>
  <si>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</si>
  <si>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</si>
  <si>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</si>
  <si>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</si>
  <si>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</si>
  <si>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</si>
  <si>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</si>
  <si>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</si>
  <si>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</si>
  <si>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</si>
  <si>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</si>
  <si>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</si>
  <si>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</si>
  <si>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</si>
  <si>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</si>
  <si>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</si>
  <si>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</si>
  <si>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</si>
  <si>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</si>
  <si>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</si>
  <si>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</si>
  <si>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</si>
  <si>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</si>
  <si>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</si>
  <si>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</si>
  <si>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</si>
  <si>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</si>
  <si>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</si>
  <si>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</si>
  <si>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</si>
  <si>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</si>
  <si>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</si>
  <si>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</si>
  <si>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</si>
  <si>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</si>
  <si>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</si>
  <si>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</si>
  <si>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</si>
  <si>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</si>
  <si>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</si>
  <si>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</si>
  <si>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</si>
  <si>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</si>
  <si>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</si>
  <si>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</si>
  <si>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</si>
  <si>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</si>
  <si>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</si>
  <si>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</si>
  <si>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</si>
  <si>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</si>
  <si>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</si>
  <si>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</si>
  <si>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</si>
  <si>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</si>
  <si>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</si>
  <si>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</si>
  <si>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</si>
  <si>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</si>
  <si>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</si>
  <si>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</si>
  <si>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</si>
  <si>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</si>
  <si>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</si>
  <si>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</si>
  <si>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</si>
  <si>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</si>
  <si>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</si>
  <si>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</si>
  <si>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</si>
  <si>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</si>
  <si>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</si>
  <si>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</si>
  <si>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</si>
  <si>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</si>
  <si>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</si>
  <si>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</si>
  <si>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</si>
  <si>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</si>
  <si>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</si>
  <si>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</si>
  <si>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</si>
  <si>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</si>
  <si>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</si>
  <si>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</si>
  <si>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</si>
  <si>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</si>
  <si>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</si>
  <si>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</si>
  <si>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</si>
  <si>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</si>
  <si>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</si>
  <si>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</si>
  <si>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</si>
  <si>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</si>
  <si>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</si>
  <si>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</si>
  <si>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</si>
  <si>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</si>
  <si>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</si>
  <si>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</si>
  <si>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</si>
  <si>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</si>
  <si>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</si>
  <si>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</si>
  <si>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</si>
  <si>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</si>
  <si>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</si>
  <si>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</si>
  <si>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</si>
  <si>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</si>
  <si>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</si>
  <si>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</si>
  <si>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</si>
  <si>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</si>
  <si>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</si>
  <si>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</si>
  <si>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</si>
  <si>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</si>
  <si>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</si>
  <si>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</si>
  <si>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</si>
  <si>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</si>
  <si>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</si>
  <si>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</si>
  <si>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</si>
  <si>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</si>
  <si>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</si>
  <si>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</si>
  <si>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</si>
  <si>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</si>
  <si>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</si>
  <si>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</si>
  <si>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</si>
  <si>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</si>
  <si>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</si>
  <si>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</si>
  <si>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</si>
  <si>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</si>
  <si>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</si>
  <si>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</si>
  <si>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</si>
  <si>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</si>
  <si>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</si>
  <si>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</si>
  <si>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</si>
  <si>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</si>
  <si>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</si>
  <si>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</si>
  <si>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</si>
  <si>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</si>
  <si>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</si>
  <si>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</si>
  <si>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</si>
  <si>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</si>
  <si>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</si>
  <si>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</si>
  <si>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</si>
  <si>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</si>
  <si>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</si>
  <si>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</si>
  <si>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</si>
  <si>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</si>
  <si>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</si>
  <si>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</si>
  <si>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</si>
  <si>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</si>
  <si>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</si>
  <si>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</si>
  <si>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</si>
  <si>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</si>
  <si>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</si>
  <si>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</si>
  <si>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</si>
  <si>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</si>
  <si>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</si>
  <si>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</si>
  <si>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</si>
  <si>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</si>
  <si>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</si>
  <si>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</si>
  <si>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</si>
  <si>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</si>
  <si>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</si>
  <si>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</si>
  <si>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</si>
  <si>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</si>
  <si>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</si>
  <si>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</si>
  <si>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</si>
  <si>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</si>
  <si>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</si>
  <si>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</si>
  <si>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</si>
  <si>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</si>
  <si>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</si>
  <si>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</si>
  <si>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</si>
  <si>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</si>
  <si>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</si>
  <si>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</si>
  <si>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</si>
  <si>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</si>
  <si>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</si>
  <si>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</si>
  <si>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</si>
  <si>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</si>
  <si>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</si>
  <si>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</si>
  <si>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</si>
  <si>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</si>
  <si>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</si>
  <si>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</si>
  <si>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</si>
  <si>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</si>
  <si>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</si>
  <si>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</si>
  <si>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</si>
  <si>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</si>
  <si>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</si>
  <si>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</si>
  <si>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</si>
  <si>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</si>
  <si>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</si>
  <si>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</si>
  <si>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</si>
  <si>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</si>
  <si>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</si>
  <si>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</si>
  <si>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</si>
  <si>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</si>
  <si>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</si>
  <si>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</si>
  <si>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</si>
  <si>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</si>
  <si>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</si>
  <si>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</si>
  <si>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</si>
  <si>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</si>
  <si>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</si>
  <si>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</si>
  <si>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</si>
  <si>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</si>
  <si>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</si>
  <si>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</si>
  <si>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</si>
  <si>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</si>
  <si>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</si>
  <si>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</si>
  <si>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</si>
  <si>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</si>
  <si>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</si>
  <si>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</si>
  <si>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</si>
  <si>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</si>
  <si>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</si>
  <si>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</si>
  <si>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</si>
  <si>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</si>
  <si>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</si>
  <si>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</si>
  <si>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</si>
  <si>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</si>
  <si>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</si>
  <si>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</si>
  <si>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</si>
  <si>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</si>
  <si>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</si>
  <si>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</si>
  <si>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</si>
  <si>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</si>
  <si>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</si>
  <si>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</si>
  <si>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</si>
  <si>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</si>
  <si>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</si>
  <si>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</si>
  <si>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</si>
  <si>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</si>
  <si>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</si>
  <si>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</si>
  <si>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</si>
  <si>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</si>
  <si>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</si>
  <si>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</si>
  <si>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</si>
  <si>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</si>
  <si>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</si>
  <si>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</si>
  <si>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</si>
  <si>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</si>
  <si>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</si>
  <si>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</si>
  <si>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</si>
  <si>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</si>
  <si>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</si>
  <si>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</si>
  <si>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</si>
  <si>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</si>
  <si>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</si>
  <si>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</si>
  <si>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</si>
  <si>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</si>
  <si>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</si>
  <si>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</si>
  <si>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</si>
  <si>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</si>
  <si>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</si>
  <si>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</si>
  <si>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</si>
  <si>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</si>
  <si>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</si>
  <si>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</si>
  <si>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</si>
  <si>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</si>
  <si>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</si>
  <si>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</si>
  <si>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</si>
  <si>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</si>
  <si>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</si>
  <si>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</si>
  <si>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</si>
  <si>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</si>
  <si>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</si>
  <si>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</si>
  <si>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</si>
  <si>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</si>
  <si>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</si>
  <si>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</si>
  <si>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</si>
  <si>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</si>
  <si>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</si>
  <si>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</si>
  <si>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</si>
  <si>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</si>
  <si>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</si>
  <si>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</si>
  <si>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</si>
  <si>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</si>
  <si>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</si>
  <si>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</si>
  <si>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</si>
  <si>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</si>
  <si>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</si>
  <si>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</si>
  <si>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</si>
  <si>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</si>
  <si>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</si>
  <si>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</si>
  <si>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</si>
  <si>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</si>
  <si>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</si>
  <si>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</si>
  <si>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</si>
  <si>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</si>
  <si>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</si>
  <si>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</si>
  <si>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</si>
  <si>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</si>
  <si>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</si>
  <si>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</si>
  <si>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</si>
  <si>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</si>
  <si>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</si>
  <si>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</si>
  <si>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</si>
  <si>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</si>
  <si>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</si>
  <si>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</si>
  <si>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</si>
  <si>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</si>
  <si>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</si>
  <si>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</si>
  <si>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</si>
  <si>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</si>
  <si>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</si>
  <si>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</si>
  <si>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</si>
  <si>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</si>
  <si>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</si>
  <si>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</si>
  <si>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</si>
  <si>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</si>
  <si>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</si>
  <si>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</si>
  <si>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</si>
  <si>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</si>
  <si>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</si>
  <si>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</si>
  <si>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</si>
  <si>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</si>
  <si>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</si>
  <si>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</si>
  <si>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</si>
  <si>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</si>
  <si>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</si>
  <si>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</si>
  <si>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</si>
  <si>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</si>
  <si>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</si>
  <si>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</si>
  <si>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</si>
  <si>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</si>
  <si>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</si>
  <si>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</si>
  <si>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</si>
  <si>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</si>
  <si>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</si>
  <si>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</si>
  <si>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</si>
  <si>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</si>
  <si>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</si>
  <si>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</si>
  <si>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</si>
  <si>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</si>
  <si>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</si>
  <si>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</si>
  <si>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</si>
  <si>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</si>
  <si>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</si>
  <si>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</si>
  <si>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</si>
  <si>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</si>
  <si>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</si>
  <si>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</si>
  <si>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</si>
  <si>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</si>
  <si>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</si>
  <si>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</si>
  <si>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</si>
  <si>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</si>
  <si>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</si>
  <si>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</si>
  <si>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</si>
  <si>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</si>
  <si>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</si>
  <si>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</si>
  <si>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</si>
  <si>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</si>
  <si>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</si>
  <si>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</si>
  <si>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</si>
  <si>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</si>
  <si>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</si>
  <si>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</si>
  <si>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</si>
  <si>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</si>
  <si>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</si>
  <si>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</si>
  <si>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</si>
  <si>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</si>
  <si>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</si>
  <si>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</si>
  <si>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</si>
  <si>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</si>
  <si>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</si>
  <si>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</si>
  <si>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</si>
  <si>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</si>
  <si>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</si>
  <si>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</si>
  <si>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</si>
  <si>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</si>
  <si>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</si>
  <si>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</si>
  <si>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</si>
  <si>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</si>
  <si>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</si>
  <si>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</si>
  <si>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</si>
  <si>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</si>
  <si>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</si>
  <si>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</si>
  <si>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</si>
  <si>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</si>
  <si>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</si>
  <si>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</si>
  <si>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</si>
  <si>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</si>
  <si>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</si>
  <si>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</si>
  <si>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</si>
  <si>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</si>
  <si>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</si>
  <si>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</si>
  <si>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</si>
  <si>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</si>
  <si>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</si>
  <si>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</si>
  <si>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</si>
  <si>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</si>
  <si>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</si>
  <si>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</si>
  <si>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</si>
  <si>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</si>
  <si>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</si>
  <si>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</si>
  <si>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</si>
  <si>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</si>
  <si>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</si>
  <si>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</si>
  <si>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</si>
  <si>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</si>
  <si>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</si>
  <si>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</si>
  <si>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</si>
  <si>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</si>
  <si>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</si>
  <si>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</si>
  <si>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</si>
  <si>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</si>
  <si>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</si>
  <si>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</si>
  <si>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</si>
  <si>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</si>
  <si>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</si>
  <si>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</si>
  <si>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</si>
  <si>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</si>
  <si>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</si>
  <si>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</si>
  <si>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</si>
  <si>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</si>
  <si>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</si>
  <si>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</si>
  <si>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</si>
  <si>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</si>
  <si>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</si>
  <si>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</si>
  <si>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</si>
  <si>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</si>
  <si>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</si>
  <si>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</si>
  <si>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</si>
  <si>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</si>
  <si>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</si>
  <si>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</si>
  <si>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</si>
  <si>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</si>
  <si>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</si>
  <si>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</si>
  <si>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</si>
  <si>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</si>
  <si>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</si>
  <si>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</si>
  <si>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</si>
  <si>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</si>
  <si>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</si>
  <si>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</si>
  <si>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</si>
  <si>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</si>
  <si>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</si>
  <si>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</si>
  <si>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</si>
  <si>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</si>
  <si>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</si>
  <si>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</si>
  <si>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</si>
  <si>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</si>
  <si>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</si>
  <si>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</si>
  <si>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</si>
  <si>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</si>
  <si>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</si>
  <si>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</si>
  <si>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</si>
  <si>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</si>
  <si>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</si>
  <si>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</si>
  <si>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</si>
  <si>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</si>
  <si>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</si>
  <si>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</si>
  <si>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</si>
  <si>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</si>
  <si>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</si>
  <si>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</si>
  <si>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</si>
  <si>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</si>
  <si>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</si>
  <si>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</si>
  <si>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</si>
  <si>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</si>
  <si>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</si>
  <si>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</si>
  <si>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</si>
  <si>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</si>
  <si>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</si>
  <si>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</si>
  <si>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</si>
  <si>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</si>
  <si>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</si>
  <si>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</si>
  <si>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</si>
  <si>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</si>
  <si>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</si>
  <si>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</si>
  <si>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</si>
  <si>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</si>
  <si>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</si>
  <si>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</si>
  <si>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</si>
  <si>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</si>
  <si>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</si>
  <si>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</si>
  <si>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</si>
  <si>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</si>
  <si>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</si>
  <si>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</si>
  <si>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</si>
  <si>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</si>
  <si>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</si>
  <si>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</si>
  <si>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</si>
  <si>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</si>
  <si>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</si>
  <si>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</si>
  <si>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</si>
  <si>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</si>
  <si>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</si>
  <si>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</si>
  <si>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</si>
  <si>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</si>
  <si>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</si>
  <si>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</si>
  <si>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</si>
  <si>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</si>
  <si>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</si>
  <si>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</si>
  <si>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</si>
  <si>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</si>
  <si>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</si>
  <si>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</si>
  <si>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</si>
  <si>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</si>
  <si>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</si>
  <si>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</si>
  <si>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</si>
  <si>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</si>
  <si>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</si>
  <si>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</si>
  <si>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</si>
  <si>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</si>
  <si>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</si>
  <si>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</si>
  <si>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</si>
  <si>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</si>
  <si>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</si>
  <si>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</si>
  <si>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</si>
  <si>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</si>
  <si>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</si>
  <si>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</si>
  <si>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</si>
  <si>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</si>
  <si>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</si>
  <si>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</si>
  <si>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</si>
  <si>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</si>
  <si>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</si>
  <si>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</si>
  <si>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</si>
  <si>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</si>
  <si>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</si>
  <si>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</si>
  <si>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</si>
  <si>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</si>
  <si>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</si>
  <si>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</si>
  <si>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</si>
  <si>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</si>
  <si>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</si>
  <si>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</si>
  <si>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</si>
  <si>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</si>
  <si>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</si>
  <si>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</si>
  <si>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</si>
  <si>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</si>
  <si>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</si>
  <si>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</si>
  <si>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</si>
  <si>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</si>
  <si>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</si>
  <si>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</si>
  <si>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</si>
  <si>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</si>
  <si>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</si>
  <si>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</si>
  <si>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</si>
  <si>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</si>
  <si>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</si>
  <si>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</si>
  <si>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</si>
  <si>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</si>
  <si>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</si>
  <si>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</si>
  <si>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</si>
  <si>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</si>
  <si>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</si>
  <si>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</si>
  <si>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</si>
  <si>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</si>
  <si>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</si>
  <si>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</si>
  <si>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</si>
  <si>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</si>
  <si>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</si>
  <si>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</si>
  <si>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</si>
  <si>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</si>
  <si>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</si>
  <si>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</si>
  <si>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</si>
  <si>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</si>
  <si>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</si>
  <si>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</si>
  <si>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</si>
  <si>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</si>
  <si>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</si>
  <si>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</si>
  <si>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</si>
  <si>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</si>
  <si>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</si>
  <si>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</si>
  <si>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</si>
  <si>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</si>
  <si>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</si>
  <si>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</si>
  <si>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</si>
  <si>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</si>
  <si>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</si>
  <si>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</si>
  <si>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</si>
  <si>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</si>
  <si>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</si>
  <si>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</si>
  <si>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</si>
  <si>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</si>
  <si>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</si>
  <si>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</si>
  <si>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</si>
  <si>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</si>
  <si>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</si>
  <si>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</si>
  <si>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</si>
  <si>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</si>
  <si>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</si>
  <si>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</si>
  <si>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</si>
  <si>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</si>
  <si>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</si>
  <si>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</si>
  <si>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</si>
  <si>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</si>
  <si>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</si>
  <si>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</si>
  <si>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</si>
  <si>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</si>
  <si>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</si>
  <si>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</si>
  <si>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</si>
  <si>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</si>
  <si>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</si>
  <si>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</si>
  <si>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</si>
  <si>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</si>
  <si>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</si>
  <si>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</si>
  <si>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</si>
  <si>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</si>
  <si>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</si>
  <si>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</si>
  <si>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</si>
  <si>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</si>
  <si>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</si>
  <si>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</si>
  <si>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</si>
  <si>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</si>
  <si>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</si>
  <si>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</si>
  <si>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</si>
  <si>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</si>
  <si>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</si>
  <si>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</si>
  <si>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</si>
  <si>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</si>
  <si>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</si>
  <si>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</si>
  <si>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</si>
  <si>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</si>
  <si>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</si>
  <si>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</si>
  <si>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</si>
  <si>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</si>
  <si>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</si>
  <si>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</si>
  <si>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</si>
  <si>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</si>
  <si>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</si>
  <si>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</si>
  <si>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</si>
  <si>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</si>
  <si>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</si>
  <si>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</si>
  <si>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</si>
  <si>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</si>
  <si>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</si>
  <si>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</si>
  <si>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</si>
  <si>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</si>
  <si>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</si>
  <si>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</si>
  <si>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</si>
  <si>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</si>
  <si>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</si>
  <si>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</si>
  <si>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</si>
  <si>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</si>
  <si>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</si>
  <si>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</si>
  <si>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</si>
  <si>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</si>
  <si>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</si>
  <si>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</si>
  <si>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</si>
  <si>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</si>
  <si>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</si>
  <si>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</si>
  <si>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</si>
  <si>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</si>
  <si>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</si>
  <si>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</si>
  <si>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</si>
  <si>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</si>
  <si>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</si>
  <si>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</si>
  <si>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</si>
  <si>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</si>
  <si>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</si>
  <si>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</si>
  <si>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</si>
  <si>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</si>
  <si>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</si>
  <si>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</si>
  <si>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</si>
  <si>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</si>
  <si>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</si>
  <si>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</si>
  <si>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</si>
  <si>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</si>
  <si>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</si>
  <si>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</si>
  <si>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</si>
  <si>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</si>
  <si>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</si>
  <si>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</si>
  <si>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</si>
  <si>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</si>
  <si>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</si>
  <si>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</si>
  <si>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</si>
  <si>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</si>
  <si>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</si>
  <si>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</si>
  <si>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</si>
  <si>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</si>
  <si>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</si>
  <si>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</si>
  <si>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</si>
  <si>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</si>
  <si>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</si>
  <si>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</si>
  <si>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</si>
  <si>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</si>
  <si>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</si>
  <si>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</si>
  <si>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</si>
  <si>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</si>
  <si>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</si>
  <si>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</si>
  <si>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</si>
  <si>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</si>
  <si>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</si>
  <si>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</si>
  <si>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</si>
  <si>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</si>
  <si>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</si>
  <si>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</si>
  <si>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</si>
  <si>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</si>
  <si>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</si>
  <si>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</si>
  <si>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</si>
  <si>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</si>
  <si>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</si>
  <si>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</si>
  <si>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</si>
  <si>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</si>
  <si>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</si>
  <si>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</si>
  <si>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</si>
  <si>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</si>
  <si>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</si>
  <si>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</si>
  <si>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</si>
  <si>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</si>
  <si>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</si>
  <si>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</si>
  <si>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</si>
  <si>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</si>
  <si>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</si>
  <si>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</si>
  <si>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</si>
  <si>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</si>
  <si>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</si>
  <si>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</si>
  <si>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</si>
  <si>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</si>
  <si>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</si>
  <si>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</si>
  <si>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</si>
  <si>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</si>
  <si>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</si>
  <si>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</si>
  <si>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</si>
  <si>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</si>
  <si>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</si>
  <si>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</si>
  <si>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</si>
  <si>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</si>
  <si>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</si>
  <si>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</si>
  <si>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</si>
  <si>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</si>
  <si>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</si>
  <si>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</si>
  <si>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</si>
  <si>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</si>
  <si>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</si>
  <si>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</si>
  <si>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</si>
  <si>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</si>
  <si>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</si>
  <si>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</si>
  <si>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</si>
  <si>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</si>
  <si>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</si>
  <si>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</si>
  <si>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</si>
  <si>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</si>
  <si>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</si>
  <si>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</si>
  <si>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</si>
  <si>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</si>
  <si>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</si>
  <si>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</si>
  <si>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</si>
  <si>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</si>
  <si>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</si>
  <si>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</si>
  <si>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</si>
  <si>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</si>
  <si>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</si>
  <si>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</si>
  <si>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</si>
  <si>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</si>
  <si>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</si>
  <si>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</si>
  <si>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</si>
  <si>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</si>
  <si>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</si>
  <si>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</si>
  <si>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</si>
  <si>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</si>
  <si>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</si>
  <si>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</si>
  <si>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</si>
  <si>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</si>
  <si>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</si>
  <si>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</si>
  <si>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</si>
  <si>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</si>
  <si>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</si>
  <si>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</si>
  <si>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</si>
  <si>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</si>
  <si>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</si>
  <si>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</si>
  <si>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</si>
  <si>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</si>
  <si>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</si>
  <si>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</si>
  <si>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</si>
  <si>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</si>
  <si>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</si>
  <si>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</si>
  <si>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</si>
  <si>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</si>
  <si>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</si>
  <si>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</si>
  <si>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</si>
  <si>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</si>
  <si>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</si>
  <si>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</si>
  <si>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</si>
  <si>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</si>
  <si>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</si>
  <si>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</si>
  <si>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</si>
  <si>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</si>
  <si>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</si>
  <si>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</si>
  <si>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</si>
  <si>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</si>
  <si>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</si>
  <si>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</si>
  <si>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</si>
  <si>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</si>
  <si>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</si>
  <si>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</si>
  <si>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</si>
  <si>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</si>
  <si>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</si>
  <si>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</si>
  <si>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</si>
  <si>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</si>
  <si>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</si>
  <si>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</si>
  <si>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</si>
  <si>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</si>
  <si>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</si>
  <si>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</si>
  <si>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</si>
  <si>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</si>
  <si>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</si>
  <si>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</si>
  <si>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</si>
  <si>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</si>
  <si>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</si>
  <si>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</si>
  <si>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</si>
  <si>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</si>
  <si>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</si>
  <si>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</si>
  <si>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</si>
  <si>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</si>
  <si>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</si>
  <si>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</si>
  <si>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</si>
  <si>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</si>
  <si>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</si>
  <si>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</si>
  <si>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</si>
  <si>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</si>
  <si>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</si>
  <si>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</si>
  <si>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</si>
  <si>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</si>
  <si>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</si>
  <si>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</si>
  <si>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</si>
  <si>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</si>
  <si>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</si>
  <si>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</si>
  <si>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</si>
  <si>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</si>
  <si>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</si>
  <si>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</si>
  <si>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</si>
  <si>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</si>
  <si>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</si>
  <si>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</si>
  <si>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</si>
  <si>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</si>
  <si>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</si>
  <si>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</si>
  <si>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</si>
  <si>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</si>
  <si>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</si>
  <si>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</si>
  <si>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</si>
  <si>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</si>
  <si>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</si>
  <si>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</si>
  <si>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</si>
  <si>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</si>
  <si>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</si>
  <si>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</si>
  <si>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</si>
  <si>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</si>
  <si>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</si>
  <si>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</si>
  <si>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</si>
  <si>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</si>
  <si>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</si>
  <si>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</si>
  <si>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</si>
  <si>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</si>
  <si>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</si>
  <si>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</si>
  <si>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</si>
  <si>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</si>
  <si>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</si>
  <si>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</si>
  <si>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</si>
  <si>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</si>
  <si>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</si>
  <si>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</si>
  <si>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</si>
  <si>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</si>
  <si>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</si>
  <si>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</si>
  <si>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</si>
  <si>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</si>
  <si>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</si>
  <si>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</si>
  <si>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</si>
  <si>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</si>
  <si>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</si>
  <si>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</si>
  <si>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</si>
  <si>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</si>
  <si>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</si>
  <si>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</si>
  <si>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</si>
  <si>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</si>
  <si>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</si>
  <si>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</si>
  <si>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</si>
  <si>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</si>
  <si>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</si>
  <si>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</si>
  <si>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</si>
  <si>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</si>
  <si>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</si>
  <si>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</si>
  <si>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</si>
  <si>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</si>
  <si>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</si>
  <si>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</si>
  <si>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</si>
  <si>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</si>
  <si>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</si>
  <si>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</si>
  <si>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</si>
  <si>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</si>
  <si>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</si>
  <si>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</si>
  <si>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</si>
  <si>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</si>
  <si>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</si>
  <si>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</si>
  <si>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</si>
  <si>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</si>
  <si>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</si>
  <si>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</si>
  <si>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</si>
  <si>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</si>
  <si>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</si>
  <si>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</si>
  <si>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</si>
  <si>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</si>
  <si>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</si>
  <si>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</si>
  <si>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</si>
  <si>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</si>
  <si>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</si>
  <si>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</si>
  <si>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</si>
  <si>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</si>
  <si>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</si>
  <si>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</si>
  <si>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</si>
  <si>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</si>
  <si>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</si>
  <si>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</si>
  <si>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</si>
  <si>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</si>
  <si>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</si>
  <si>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</si>
  <si>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</si>
  <si>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</si>
  <si>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</si>
  <si>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</si>
  <si>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</si>
  <si>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</si>
  <si>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</si>
  <si>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</si>
  <si>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</si>
  <si>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</si>
  <si>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</si>
  <si>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</si>
  <si>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</si>
  <si>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</si>
  <si>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</si>
  <si>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</si>
  <si>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</si>
  <si>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</si>
  <si>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</si>
  <si>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</si>
  <si>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</si>
  <si>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</si>
  <si>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</si>
  <si>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</si>
  <si>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</si>
  <si>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</si>
  <si>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</si>
  <si>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</si>
  <si>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</si>
  <si>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</si>
  <si>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</si>
  <si>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</si>
  <si>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</si>
  <si>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</si>
  <si>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</si>
  <si>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</si>
  <si>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</si>
  <si>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</si>
  <si>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</si>
  <si>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</si>
  <si>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</si>
  <si>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</si>
  <si>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</si>
  <si>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</si>
  <si>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</si>
  <si>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</si>
  <si>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</si>
  <si>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</si>
  <si>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</si>
  <si>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</si>
  <si>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</si>
  <si>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</si>
  <si>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</si>
  <si>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</si>
  <si>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</si>
  <si>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</si>
  <si>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</si>
  <si>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</si>
  <si>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</si>
  <si>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</si>
  <si>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</si>
  <si>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</si>
  <si>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</si>
  <si>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</si>
  <si>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</si>
  <si>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</si>
  <si>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</si>
  <si>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</si>
  <si>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</si>
  <si>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</si>
  <si>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</si>
  <si>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</si>
  <si>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</si>
  <si>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</si>
  <si>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</si>
  <si>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</si>
  <si>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</si>
  <si>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</si>
  <si>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</si>
  <si>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</si>
  <si>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</si>
  <si>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</si>
  <si>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</si>
  <si>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</si>
  <si>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</si>
  <si>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</si>
  <si>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</si>
  <si>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</si>
  <si>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</si>
  <si>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</si>
  <si>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</si>
  <si>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</si>
  <si>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</si>
  <si>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</si>
  <si>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</si>
  <si>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</si>
  <si>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</si>
  <si>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</si>
  <si>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</si>
  <si>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</si>
  <si>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</si>
  <si>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</si>
  <si>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</si>
  <si>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</si>
  <si>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</si>
  <si>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</si>
  <si>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</si>
  <si>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</si>
  <si>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</si>
  <si>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</si>
  <si>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</si>
  <si>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</si>
  <si>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</si>
  <si>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</si>
  <si>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</si>
  <si>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</si>
  <si>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</si>
  <si>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</si>
  <si>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</si>
  <si>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</si>
  <si>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</si>
  <si>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</si>
  <si>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</si>
  <si>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</si>
  <si>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</si>
  <si>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</si>
  <si>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</si>
  <si>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</si>
  <si>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</si>
  <si>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</si>
  <si>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</si>
  <si>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</si>
  <si>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</si>
  <si>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</si>
  <si>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</si>
  <si>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</si>
  <si>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</si>
  <si>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</si>
  <si>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</si>
  <si>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</si>
  <si>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</si>
  <si>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</si>
  <si>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</si>
  <si>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</si>
  <si>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</si>
  <si>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</si>
  <si>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</si>
  <si>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</si>
  <si>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</si>
  <si>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</si>
  <si>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</si>
  <si>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</si>
  <si>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</si>
  <si>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</si>
  <si>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</si>
  <si>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</si>
  <si>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</si>
  <si>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</si>
  <si>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</si>
  <si>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</si>
  <si>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</si>
  <si>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</si>
  <si>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</si>
  <si>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</si>
  <si>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</si>
  <si>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</si>
  <si>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</si>
  <si>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</si>
  <si>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</si>
  <si>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</si>
  <si>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</si>
  <si>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</si>
  <si>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</si>
  <si>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</si>
  <si>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</si>
  <si>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</si>
  <si>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</si>
  <si>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</si>
  <si>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</si>
  <si>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</si>
  <si>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</si>
  <si>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</si>
  <si>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</si>
  <si>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</si>
  <si>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</si>
  <si>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</si>
  <si>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</si>
  <si>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</si>
  <si>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</si>
  <si>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</si>
  <si>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</si>
  <si>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</si>
  <si>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</si>
  <si>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</si>
  <si>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</si>
  <si>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</si>
  <si>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</si>
  <si>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</si>
  <si>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</si>
  <si>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</si>
  <si>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</si>
  <si>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</si>
  <si>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</si>
  <si>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</si>
  <si>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</si>
  <si>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</si>
  <si>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</si>
  <si>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</si>
  <si>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</si>
  <si>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</si>
  <si>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</si>
  <si>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</si>
  <si>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</si>
  <si>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</si>
  <si>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</si>
  <si>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</si>
  <si>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</si>
  <si>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</si>
  <si>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</si>
  <si>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</si>
  <si>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</si>
  <si>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</si>
  <si>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</si>
  <si>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</si>
  <si>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</si>
  <si>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</si>
  <si>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</si>
  <si>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</si>
  <si>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</si>
  <si>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</si>
  <si>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</si>
  <si>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</si>
  <si>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</si>
  <si>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</si>
  <si>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</si>
  <si>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</si>
  <si>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</si>
  <si>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</si>
  <si>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</si>
  <si>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</si>
  <si>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</si>
  <si>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</si>
  <si>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</si>
  <si>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</si>
  <si>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</si>
  <si>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</si>
  <si>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</si>
  <si>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</si>
  <si>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</si>
  <si>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</si>
  <si>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</si>
  <si>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</si>
  <si>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</si>
  <si>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</si>
  <si>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</si>
  <si>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</si>
  <si>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</si>
  <si>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</si>
  <si>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</si>
  <si>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</si>
  <si>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</si>
  <si>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</si>
  <si>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</si>
  <si>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</si>
  <si>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</si>
  <si>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</si>
  <si>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</si>
  <si>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</si>
  <si>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</si>
  <si>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</si>
  <si>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</si>
  <si>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</si>
  <si>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</si>
  <si>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</si>
  <si>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</si>
  <si>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</si>
  <si>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</si>
  <si>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</si>
  <si>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</si>
  <si>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</si>
  <si>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</si>
  <si>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</si>
  <si>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</si>
  <si>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</si>
  <si>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</si>
  <si>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</si>
  <si>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</si>
  <si>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</si>
  <si>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</si>
  <si>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</si>
  <si>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</si>
  <si>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</si>
  <si>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</si>
  <si>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</si>
  <si>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</si>
  <si>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</si>
  <si>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</si>
  <si>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</si>
  <si>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</si>
  <si>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</si>
  <si>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</si>
  <si>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</si>
  <si>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</si>
  <si>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</si>
  <si>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</si>
  <si>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</si>
  <si>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</si>
  <si>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</si>
  <si>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</si>
  <si>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</si>
  <si>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</si>
  <si>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</si>
  <si>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</si>
  <si>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</si>
  <si>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</si>
  <si>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</si>
  <si>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</si>
  <si>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</si>
  <si>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</si>
  <si>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</si>
  <si>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</si>
  <si>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</si>
  <si>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</si>
  <si>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</si>
  <si>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</si>
  <si>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</si>
  <si>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</si>
  <si>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</si>
  <si>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</si>
  <si>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</si>
  <si>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</si>
  <si>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</si>
  <si>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</si>
  <si>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</si>
  <si>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</si>
  <si>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</si>
  <si>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</si>
  <si>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</si>
  <si>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</si>
  <si>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</si>
  <si>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</si>
  <si>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</si>
  <si>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</si>
  <si>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</si>
  <si>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</si>
  <si>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</si>
  <si>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</si>
  <si>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</si>
  <si>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</si>
  <si>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</si>
  <si>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</si>
  <si>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</si>
  <si>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</si>
  <si>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</si>
  <si>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</si>
  <si>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</si>
  <si>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</si>
  <si>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</si>
  <si>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</si>
  <si>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</si>
  <si>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</si>
  <si>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</si>
  <si>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</si>
  <si>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</si>
  <si>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</si>
  <si>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</si>
  <si>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</si>
  <si>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</si>
  <si>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</si>
  <si>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</si>
  <si>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</si>
  <si>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</si>
  <si>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</si>
  <si>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</si>
  <si>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</si>
  <si>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</si>
  <si>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</si>
  <si>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</si>
  <si>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</si>
  <si>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</si>
  <si>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</si>
  <si>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</si>
  <si>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</si>
  <si>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</si>
  <si>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</si>
  <si>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</si>
  <si>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</si>
  <si>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</si>
  <si>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</si>
  <si>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</si>
  <si>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</si>
  <si>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</si>
  <si>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</si>
  <si>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</si>
  <si>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</si>
  <si>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</si>
  <si>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</si>
  <si>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</si>
  <si>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</si>
  <si>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</si>
  <si>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</si>
  <si>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</si>
  <si>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</si>
  <si>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</si>
  <si>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</si>
  <si>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</si>
  <si>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</si>
  <si>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</si>
  <si>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</si>
  <si>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</si>
  <si>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</si>
  <si>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</si>
  <si>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</si>
  <si>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</si>
  <si>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</si>
  <si>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</si>
  <si>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</si>
  <si>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</si>
  <si>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</si>
  <si>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</si>
  <si>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</si>
  <si>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</si>
  <si>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</si>
  <si>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</si>
  <si>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</si>
  <si>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</si>
  <si>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</si>
  <si>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</si>
  <si>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</si>
  <si>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</si>
  <si>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</si>
  <si>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</si>
  <si>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</si>
  <si>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</si>
  <si>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</si>
  <si>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</si>
  <si>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</si>
  <si>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</si>
  <si>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</si>
  <si>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</si>
  <si>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</si>
  <si>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</si>
  <si>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</si>
  <si>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</si>
  <si>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</si>
  <si>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</si>
  <si>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</si>
  <si>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</si>
  <si>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</si>
  <si>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</si>
  <si>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</si>
  <si>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</si>
  <si>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</si>
  <si>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</si>
  <si>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</si>
  <si>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</si>
  <si>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</si>
  <si>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</si>
  <si>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</si>
  <si>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</si>
  <si>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</si>
  <si>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</si>
  <si>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</si>
  <si>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</si>
  <si>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</si>
  <si>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</si>
  <si>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</si>
  <si>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</si>
  <si>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</si>
  <si>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</si>
  <si>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</si>
  <si>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</si>
  <si>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</si>
  <si>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</si>
  <si>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</si>
  <si>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</si>
  <si>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</si>
  <si>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</si>
  <si>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</si>
  <si>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</si>
  <si>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</si>
  <si>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</si>
  <si>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</si>
  <si>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</si>
  <si>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</si>
  <si>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</si>
  <si>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</si>
  <si>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</si>
  <si>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</si>
  <si>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</si>
  <si>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</si>
  <si>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</si>
  <si>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</si>
  <si>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</si>
  <si>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</si>
  <si>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</si>
  <si>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</si>
  <si>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</si>
  <si>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</si>
  <si>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</si>
  <si>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</si>
  <si>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</si>
  <si>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</si>
  <si>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</si>
  <si>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</si>
  <si>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</si>
  <si>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</si>
  <si>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</si>
  <si>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</si>
  <si>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</si>
  <si>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</si>
  <si>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</si>
  <si>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</si>
  <si>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</si>
  <si>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</si>
  <si>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</si>
  <si>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</si>
  <si>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</si>
  <si>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</si>
  <si>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</si>
  <si>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</si>
  <si>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</si>
  <si>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</si>
  <si>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</si>
  <si>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</si>
  <si>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</si>
  <si>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</si>
  <si>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</si>
  <si>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</si>
  <si>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</si>
  <si>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</si>
  <si>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</si>
  <si>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</si>
  <si>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</si>
  <si>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</si>
  <si>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</si>
  <si>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</si>
  <si>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</si>
  <si>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</si>
  <si>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</si>
  <si>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</si>
  <si>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</si>
  <si>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</si>
  <si>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</si>
  <si>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</si>
  <si>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</si>
  <si>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</si>
  <si>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</si>
  <si>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</si>
  <si>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</si>
  <si>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</si>
  <si>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</si>
  <si>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</si>
  <si>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</si>
  <si>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</si>
  <si>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</si>
  <si>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</si>
  <si>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</si>
  <si>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</si>
  <si>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</si>
  <si>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</si>
  <si>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</si>
  <si>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</si>
  <si>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</si>
  <si>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</si>
  <si>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</si>
  <si>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</si>
  <si>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</si>
  <si>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</si>
  <si>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</si>
  <si>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</si>
  <si>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</si>
  <si>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</si>
  <si>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</si>
  <si>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</si>
  <si>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</si>
  <si>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</si>
  <si>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</si>
  <si>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</si>
  <si>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</si>
  <si>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</si>
  <si>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</si>
  <si>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</si>
  <si>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</si>
  <si>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</si>
  <si>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</si>
  <si>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</si>
  <si>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</si>
  <si>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</si>
  <si>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</si>
  <si>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</si>
  <si>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</si>
  <si>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</si>
  <si>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</si>
  <si>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</si>
  <si>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</si>
  <si>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</si>
  <si>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</si>
  <si>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</si>
  <si>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</si>
  <si>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</si>
  <si>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</si>
  <si>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</si>
  <si>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</si>
  <si>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</si>
  <si>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</si>
  <si>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</si>
  <si>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</si>
  <si>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</si>
  <si>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</si>
  <si>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</si>
  <si>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</si>
  <si>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</si>
  <si>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</si>
  <si>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</si>
  <si>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</si>
  <si>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</si>
  <si>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</si>
  <si>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</si>
  <si>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</si>
  <si>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</si>
  <si>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</si>
  <si>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</si>
  <si>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</si>
  <si>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</si>
  <si>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</si>
  <si>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</si>
  <si>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</si>
  <si>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</si>
  <si>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</si>
  <si>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</si>
  <si>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</si>
  <si>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</si>
  <si>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</si>
  <si>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</si>
  <si>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</si>
  <si>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</si>
  <si>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</si>
  <si>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</si>
  <si>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</si>
  <si>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</si>
  <si>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</si>
  <si>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</si>
  <si>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</si>
  <si>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</si>
  <si>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</si>
  <si>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</si>
  <si>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</si>
  <si>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</si>
  <si>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</si>
  <si>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</si>
  <si>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</si>
  <si>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</si>
  <si>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</si>
  <si>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</si>
  <si>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</si>
  <si>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</si>
  <si>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</si>
  <si>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</si>
  <si>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</si>
  <si>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</si>
  <si>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</si>
  <si>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</si>
  <si>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</si>
  <si>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</si>
  <si>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</si>
  <si>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</si>
  <si>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</si>
  <si>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</si>
  <si>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</si>
  <si>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</si>
  <si>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</si>
  <si>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</si>
  <si>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</si>
  <si>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</si>
  <si>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</si>
  <si>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</si>
  <si>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</si>
  <si>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</si>
  <si>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</si>
  <si>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</si>
  <si>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</si>
  <si>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</si>
  <si>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</si>
  <si>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</si>
  <si>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</si>
  <si>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</si>
  <si>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</si>
  <si>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</si>
  <si>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</si>
  <si>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</si>
  <si>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</si>
  <si>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</si>
  <si>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</si>
  <si>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</si>
  <si>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</si>
  <si>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</si>
  <si>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</si>
  <si>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</si>
  <si>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</si>
  <si>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</si>
  <si>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</si>
  <si>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</si>
  <si>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</si>
  <si>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</si>
  <si>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</si>
  <si>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</si>
  <si>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</si>
  <si>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</si>
  <si>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</si>
  <si>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</si>
  <si>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</si>
  <si>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</si>
  <si>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</si>
  <si>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</si>
  <si>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</si>
  <si>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</si>
  <si>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</si>
  <si>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</si>
  <si>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</si>
  <si>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</si>
  <si>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</si>
  <si>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</si>
  <si>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</si>
  <si>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</si>
  <si>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</si>
  <si>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</si>
  <si>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</si>
  <si>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</si>
  <si>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</si>
  <si>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</si>
  <si>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</si>
  <si>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</si>
  <si>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</si>
  <si>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</si>
  <si>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</si>
  <si>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</si>
  <si>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</si>
  <si>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</si>
  <si>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</si>
  <si>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</si>
  <si>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</si>
  <si>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</si>
  <si>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</si>
  <si>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</si>
  <si>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</si>
  <si>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</si>
  <si>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</si>
  <si>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</si>
  <si>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</si>
  <si>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</si>
  <si>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</si>
  <si>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</si>
  <si>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</si>
  <si>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</si>
  <si>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</si>
  <si>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</si>
  <si>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</si>
  <si>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</si>
  <si>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</si>
  <si>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</si>
  <si>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</si>
  <si>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</si>
  <si>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</si>
  <si>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</si>
  <si>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</si>
  <si>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</si>
  <si>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</si>
  <si>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</si>
  <si>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</si>
  <si>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</si>
  <si>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</si>
  <si>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</si>
  <si>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</si>
  <si>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</si>
  <si>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</si>
  <si>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</si>
  <si>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</si>
  <si>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</si>
  <si>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</si>
  <si>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</si>
  <si>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</si>
  <si>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</si>
  <si>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</si>
  <si>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</si>
  <si>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</si>
  <si>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</si>
  <si>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</si>
  <si>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</si>
  <si>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</si>
  <si>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</si>
  <si>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</si>
  <si>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</si>
  <si>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</si>
  <si>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</si>
  <si>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</si>
  <si>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</si>
  <si>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</si>
  <si>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</si>
  <si>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</si>
  <si>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</si>
  <si>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</si>
  <si>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</si>
  <si>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</si>
  <si>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</si>
  <si>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</si>
  <si>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</si>
  <si>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</si>
  <si>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</si>
  <si>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</si>
  <si>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</si>
  <si>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</si>
  <si>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</si>
  <si>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</si>
  <si>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</si>
  <si>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</si>
  <si>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</si>
  <si>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</si>
  <si>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</si>
  <si>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</si>
  <si>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</si>
  <si>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</si>
  <si>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</si>
  <si>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</si>
  <si>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</si>
  <si>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</si>
  <si>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</si>
  <si>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</si>
  <si>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</si>
  <si>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</si>
  <si>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</si>
  <si>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</si>
  <si>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</si>
  <si>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</si>
  <si>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</si>
  <si>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</si>
  <si>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</si>
  <si>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</si>
  <si>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</si>
  <si>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</si>
  <si>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</si>
  <si>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</si>
  <si>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</si>
  <si>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</si>
  <si>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</si>
  <si>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</si>
  <si>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</si>
  <si>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</si>
  <si>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</si>
  <si>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</si>
  <si>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</si>
  <si>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</si>
  <si>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</si>
  <si>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</si>
  <si>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</si>
  <si>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</si>
  <si>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</si>
  <si>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</si>
  <si>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</si>
  <si>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</si>
  <si>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</si>
  <si>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</si>
  <si>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</si>
  <si>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</si>
  <si>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</si>
  <si>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</si>
  <si>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</si>
  <si>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</si>
  <si>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</si>
  <si>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</si>
  <si>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</si>
  <si>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</si>
  <si>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</si>
  <si>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</si>
  <si>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</si>
  <si>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</si>
  <si>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</si>
  <si>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</si>
  <si>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</si>
  <si>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</si>
  <si>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</si>
  <si>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</si>
  <si>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</si>
  <si>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</si>
  <si>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</si>
  <si>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</si>
  <si>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</si>
  <si>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</si>
  <si>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</si>
  <si>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</si>
  <si>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</si>
  <si>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</si>
  <si>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</si>
  <si>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</si>
  <si>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</si>
  <si>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</si>
  <si>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</si>
  <si>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</si>
  <si>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</si>
  <si>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</si>
  <si>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</si>
  <si>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</si>
  <si>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</si>
  <si>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</si>
  <si>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</si>
  <si>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</si>
  <si>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</si>
  <si>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</si>
  <si>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</si>
  <si>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</si>
  <si>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</si>
  <si>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</si>
  <si>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</si>
  <si>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</si>
  <si>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</si>
  <si>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</si>
  <si>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</si>
  <si>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</si>
  <si>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</si>
  <si>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</si>
  <si>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</si>
  <si>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</si>
  <si>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</si>
  <si>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</si>
  <si>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</si>
  <si>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</si>
  <si>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</si>
  <si>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</si>
  <si>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</si>
  <si>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</si>
  <si>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</si>
  <si>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</si>
  <si>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</si>
  <si>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</si>
  <si>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</si>
  <si>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</si>
  <si>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</si>
  <si>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</si>
  <si>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</si>
  <si>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</si>
  <si>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</si>
  <si>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</si>
  <si>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</si>
  <si>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</si>
  <si>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</si>
  <si>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</si>
  <si>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</si>
  <si>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</si>
  <si>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</si>
  <si>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</si>
  <si>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</si>
  <si>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</si>
  <si>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</si>
  <si>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</si>
  <si>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</si>
  <si>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</si>
  <si>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</si>
  <si>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</si>
  <si>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</si>
  <si>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</si>
  <si>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</si>
  <si>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</si>
  <si>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</si>
  <si>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</si>
  <si>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</si>
  <si>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</si>
  <si>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</si>
  <si>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</si>
  <si>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</si>
  <si>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</si>
  <si>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</si>
  <si>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</si>
  <si>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</si>
  <si>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</si>
  <si>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</si>
  <si>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</si>
  <si>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</si>
  <si>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</si>
  <si>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</si>
  <si>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</si>
  <si>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</si>
  <si>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</si>
  <si>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</si>
  <si>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</si>
  <si>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</si>
  <si>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</si>
  <si>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</si>
  <si>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</si>
  <si>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</si>
  <si>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</si>
  <si>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</si>
  <si>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</si>
  <si>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</si>
  <si>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</si>
  <si>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</si>
  <si>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</si>
  <si>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</si>
  <si>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</si>
  <si>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</si>
  <si>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</si>
  <si>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</si>
  <si>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</si>
  <si>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</si>
  <si>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</si>
  <si>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</si>
  <si>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</si>
  <si>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</si>
  <si>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</si>
  <si>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</si>
  <si>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</si>
  <si>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</si>
  <si>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</si>
  <si>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</si>
  <si>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</si>
  <si>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</si>
  <si>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</si>
  <si>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</si>
  <si>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</si>
  <si>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</si>
  <si>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</si>
  <si>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</si>
  <si>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</si>
  <si>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</si>
  <si>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</si>
  <si>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</si>
  <si>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</si>
  <si>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</si>
  <si>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</si>
  <si>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</si>
  <si>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</si>
  <si>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</si>
  <si>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</si>
  <si>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</si>
  <si>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</si>
  <si>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</si>
  <si>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</si>
  <si>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</si>
  <si>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</si>
  <si>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</si>
  <si>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</si>
  <si>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</si>
  <si>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</si>
  <si>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</si>
  <si>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</si>
  <si>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</si>
  <si>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</si>
  <si>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</si>
  <si>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</si>
  <si>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</si>
  <si>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</si>
  <si>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</si>
  <si>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</si>
  <si>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</si>
  <si>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</si>
  <si>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</si>
  <si>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</si>
  <si>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</si>
  <si>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</si>
  <si>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</si>
  <si>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</si>
  <si>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</si>
  <si>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</si>
  <si>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</si>
  <si>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</si>
  <si>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</si>
  <si>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</si>
  <si>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</si>
  <si>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</si>
  <si>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</si>
  <si>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</si>
  <si>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</si>
  <si>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</si>
  <si>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</si>
  <si>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</si>
  <si>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</si>
  <si>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</si>
  <si>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</si>
  <si>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</si>
  <si>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</si>
  <si>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</si>
  <si>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</si>
  <si>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</si>
  <si>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</si>
  <si>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</si>
  <si>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</si>
  <si>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</si>
  <si>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</si>
  <si>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</si>
  <si>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</si>
  <si>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</si>
  <si>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</si>
  <si>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</si>
  <si>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</si>
  <si>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</si>
  <si>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</si>
  <si>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</si>
  <si>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</si>
  <si>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</si>
  <si>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</si>
  <si>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</si>
  <si>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</si>
  <si>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</si>
  <si>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</si>
  <si>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</si>
  <si>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</si>
  <si>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</si>
  <si>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</si>
  <si>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</si>
  <si>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</si>
  <si>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</si>
  <si>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</si>
  <si>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</si>
  <si>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</si>
  <si>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</si>
  <si>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</si>
  <si>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</si>
  <si>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</si>
  <si>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</si>
  <si>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</si>
  <si>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</si>
  <si>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</si>
  <si>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</si>
  <si>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</si>
  <si>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</si>
  <si>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</si>
  <si>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</si>
  <si>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</si>
  <si>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</si>
  <si>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</si>
  <si>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</si>
  <si>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</si>
  <si>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</si>
  <si>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</si>
  <si>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</si>
  <si>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</si>
  <si>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</si>
  <si>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</si>
  <si>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</si>
  <si>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</si>
  <si>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</si>
  <si>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</si>
  <si>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</si>
  <si>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</si>
  <si>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</si>
  <si>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</si>
  <si>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</si>
  <si>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</si>
  <si>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</si>
  <si>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</si>
  <si>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</si>
  <si>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</si>
  <si>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</si>
  <si>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</si>
  <si>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</si>
  <si>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</si>
  <si>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</si>
  <si>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</si>
  <si>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</si>
  <si>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</si>
  <si>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</si>
  <si>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</si>
  <si>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</si>
  <si>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</si>
  <si>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</si>
  <si>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</si>
  <si>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</si>
  <si>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</si>
  <si>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</si>
  <si>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</si>
  <si>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</si>
  <si>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</si>
  <si>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</si>
  <si>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</si>
  <si>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</si>
  <si>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</si>
  <si>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</si>
  <si>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</si>
  <si>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</si>
  <si>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</si>
  <si>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</si>
  <si>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</si>
  <si>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</si>
  <si>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</si>
  <si>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</si>
  <si>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</si>
  <si>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</si>
  <si>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</si>
  <si>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</si>
  <si>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</si>
  <si>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</si>
  <si>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</si>
  <si>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</si>
  <si>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</si>
  <si>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</si>
  <si>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</si>
  <si>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</si>
  <si>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</si>
  <si>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</si>
  <si>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</si>
  <si>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</si>
  <si>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</si>
  <si>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</si>
  <si>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</si>
  <si>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</si>
  <si>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</si>
  <si>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</si>
  <si>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</si>
  <si>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</si>
  <si>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</si>
  <si>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</si>
  <si>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</si>
  <si>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</si>
  <si>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</si>
  <si>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</si>
  <si>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</si>
  <si>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</si>
  <si>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</si>
  <si>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</si>
  <si>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</si>
  <si>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</si>
  <si>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</si>
  <si>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</si>
  <si>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</si>
  <si>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</si>
  <si>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</si>
  <si>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</si>
  <si>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</si>
  <si>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</si>
  <si>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</si>
  <si>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</si>
  <si>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</si>
  <si>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</si>
  <si>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</si>
  <si>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</si>
  <si>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</si>
  <si>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</si>
  <si>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</si>
  <si>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</si>
  <si>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</si>
  <si>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</si>
  <si>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</si>
  <si>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</si>
  <si>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</si>
  <si>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</si>
  <si>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</si>
  <si>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</si>
  <si>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</si>
  <si>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</si>
  <si>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</si>
  <si>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</si>
  <si>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</si>
  <si>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</si>
  <si>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</si>
  <si>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</si>
  <si>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</si>
  <si>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</si>
  <si>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</si>
  <si>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</si>
  <si>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</si>
  <si>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</si>
  <si>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</si>
  <si>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</si>
  <si>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</si>
  <si>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</si>
  <si>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</si>
  <si>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</si>
  <si>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</si>
  <si>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</si>
  <si>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</si>
  <si>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</si>
  <si>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</si>
  <si>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</si>
  <si>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</si>
  <si>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</si>
  <si>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</si>
  <si>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</si>
  <si>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</si>
  <si>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</si>
  <si>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</si>
  <si>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</si>
  <si>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</si>
  <si>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</si>
  <si>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</si>
  <si>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</si>
  <si>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</si>
  <si>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</si>
  <si>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</si>
  <si>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</si>
  <si>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</si>
  <si>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</si>
  <si>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</si>
  <si>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</si>
  <si>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</si>
  <si>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</si>
  <si>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</si>
  <si>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</si>
  <si>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</si>
  <si>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</si>
  <si>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</si>
  <si>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</si>
  <si>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</si>
  <si>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</si>
  <si>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</si>
  <si>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</si>
  <si>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</si>
  <si>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</si>
  <si>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</si>
  <si>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</si>
  <si>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</si>
  <si>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</si>
  <si>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</si>
  <si>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</si>
  <si>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</si>
  <si>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</si>
  <si>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</si>
  <si>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</si>
  <si>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</si>
  <si>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</si>
  <si>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</si>
  <si>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</si>
  <si>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</si>
  <si>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</si>
  <si>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</si>
  <si>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</si>
  <si>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</si>
  <si>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</si>
  <si>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</si>
  <si>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</si>
  <si>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</si>
  <si>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</si>
  <si>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</si>
  <si>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</si>
  <si>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</si>
  <si>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</si>
  <si>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</si>
  <si>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</si>
  <si>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</si>
  <si>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</si>
  <si>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</si>
  <si>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</si>
  <si>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</si>
  <si>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</si>
  <si>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</si>
  <si>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</si>
  <si>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</si>
  <si>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</si>
  <si>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</si>
  <si>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</si>
  <si>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</si>
  <si>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</si>
  <si>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</si>
  <si>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</si>
  <si>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</si>
  <si>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</si>
  <si>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</si>
  <si>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</si>
  <si>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</si>
  <si>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</si>
  <si>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</si>
  <si>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</si>
  <si>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</si>
  <si>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</si>
  <si>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</si>
  <si>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</si>
  <si>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</si>
  <si>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</si>
  <si>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</si>
  <si>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</si>
  <si>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</si>
  <si>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</si>
  <si>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</si>
  <si>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</si>
  <si>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</si>
  <si>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</si>
  <si>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</si>
  <si>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</si>
  <si>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</si>
  <si>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</si>
  <si>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</si>
  <si>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</si>
  <si>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</si>
  <si>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</si>
  <si>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</si>
  <si>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</si>
  <si>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</si>
  <si>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</si>
  <si>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</si>
  <si>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</si>
  <si>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</si>
  <si>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</si>
  <si>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</si>
  <si>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</si>
  <si>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</si>
  <si>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</si>
  <si>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</si>
  <si>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</si>
  <si>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</si>
  <si>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</si>
  <si>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</si>
  <si>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</si>
  <si>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</si>
  <si>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</si>
  <si>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</si>
  <si>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</si>
  <si>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</si>
  <si>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</si>
  <si>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</si>
  <si>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</si>
  <si>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</si>
  <si>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</si>
  <si>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</si>
  <si>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</si>
  <si>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</si>
  <si>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</si>
  <si>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</si>
  <si>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</si>
  <si>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</si>
  <si>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</si>
  <si>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</si>
  <si>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</si>
  <si>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</si>
  <si>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</si>
  <si>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</si>
  <si>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</si>
  <si>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</si>
  <si>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</si>
  <si>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</si>
  <si>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</si>
  <si>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</si>
  <si>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</si>
  <si>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</si>
  <si>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</si>
  <si>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</si>
  <si>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</si>
  <si>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</si>
  <si>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</si>
  <si>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</si>
  <si>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</si>
  <si>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</si>
  <si>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</si>
  <si>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</si>
  <si>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</si>
  <si>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</si>
  <si>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</si>
  <si>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</si>
  <si>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</si>
  <si>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</si>
  <si>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</si>
  <si>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</si>
  <si>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</si>
  <si>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</si>
  <si>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</si>
  <si>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</si>
  <si>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</si>
  <si>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</si>
  <si>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</si>
  <si>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</si>
  <si>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</si>
  <si>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</si>
  <si>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</si>
  <si>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</si>
  <si>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</si>
  <si>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</si>
  <si>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</si>
  <si>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</si>
  <si>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</si>
  <si>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</si>
  <si>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</si>
  <si>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</si>
  <si>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</si>
  <si>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</si>
  <si>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</si>
  <si>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</si>
  <si>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</si>
  <si>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</si>
  <si>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</si>
  <si>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</si>
  <si>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</si>
  <si>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</si>
  <si>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</si>
  <si>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</si>
  <si>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</si>
  <si>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</si>
  <si>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</si>
  <si>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</si>
  <si>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</si>
  <si>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</si>
  <si>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</si>
  <si>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</si>
  <si>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</si>
  <si>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</si>
  <si>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</si>
  <si>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</si>
  <si>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</si>
  <si>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</si>
  <si>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</si>
  <si>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</si>
  <si>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</si>
  <si>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</si>
  <si>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</si>
  <si>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</si>
  <si>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</si>
  <si>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</si>
  <si>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</si>
  <si>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</si>
  <si>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</si>
  <si>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</si>
  <si>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</si>
  <si>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</si>
  <si>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</si>
  <si>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</si>
  <si>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</si>
  <si>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</si>
  <si>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</si>
  <si>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</si>
  <si>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</si>
  <si>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</si>
  <si>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</si>
  <si>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</si>
  <si>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</si>
  <si>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</si>
  <si>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</si>
  <si>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</si>
  <si>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</si>
  <si>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</si>
  <si>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</si>
  <si>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</si>
  <si>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</si>
  <si>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</si>
  <si>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</si>
  <si>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</si>
  <si>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</si>
  <si>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</si>
  <si>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</si>
  <si>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</si>
  <si>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</si>
  <si>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</si>
  <si>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</si>
  <si>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</si>
  <si>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</si>
  <si>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</si>
  <si>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</si>
  <si>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</si>
  <si>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</si>
  <si>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</si>
  <si>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</si>
  <si>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</si>
  <si>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</si>
  <si>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</si>
  <si>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</si>
  <si>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</si>
  <si>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</si>
  <si>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</si>
  <si>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</si>
  <si>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</si>
  <si>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</si>
  <si>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</si>
  <si>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</si>
  <si>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</si>
  <si>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</si>
  <si>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</si>
  <si>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</si>
  <si>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</si>
  <si>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</si>
  <si>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</si>
  <si>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</si>
  <si>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</si>
  <si>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</si>
  <si>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</si>
  <si>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</si>
  <si>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</si>
  <si>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</si>
  <si>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</si>
  <si>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</si>
  <si>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</si>
  <si>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</si>
  <si>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</si>
  <si>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</si>
  <si>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</si>
  <si>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</si>
  <si>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</si>
  <si>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</si>
  <si>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</si>
  <si>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</si>
  <si>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</si>
  <si>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</si>
  <si>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</si>
  <si>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</si>
  <si>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</si>
  <si>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</si>
  <si>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</si>
  <si>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</si>
  <si>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</si>
  <si>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</si>
  <si>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</si>
  <si>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</si>
  <si>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</si>
  <si>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</si>
  <si>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</si>
  <si>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</si>
  <si>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</si>
  <si>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</si>
  <si>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</si>
  <si>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</si>
  <si>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</si>
  <si>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</si>
  <si>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</si>
  <si>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</si>
  <si>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</si>
  <si>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</si>
  <si>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</si>
  <si>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</si>
  <si>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</si>
  <si>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</si>
  <si>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</si>
  <si>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</si>
  <si>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</si>
  <si>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</si>
  <si>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</si>
  <si>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</si>
  <si>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</si>
  <si>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</si>
  <si>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</si>
  <si>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</si>
  <si>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</si>
  <si>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</si>
  <si>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</si>
  <si>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</si>
  <si>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</si>
  <si>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</si>
  <si>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</si>
  <si>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</si>
  <si>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</si>
  <si>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</si>
  <si>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</si>
  <si>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</si>
  <si>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</si>
  <si>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</si>
  <si>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</si>
  <si>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</si>
  <si>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</si>
  <si>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</si>
  <si>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</si>
  <si>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</si>
  <si>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</si>
  <si>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</si>
  <si>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</si>
  <si>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</si>
  <si>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</si>
  <si>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</si>
  <si>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</si>
  <si>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</si>
  <si>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</si>
  <si>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</si>
  <si>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</si>
  <si>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</si>
  <si>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</si>
  <si>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</si>
  <si>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</si>
  <si>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</si>
  <si>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</si>
  <si>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</si>
  <si>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</si>
  <si>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</si>
  <si>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</si>
  <si>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</si>
  <si>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</si>
  <si>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</si>
  <si>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</si>
  <si>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</si>
  <si>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</si>
  <si>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</si>
  <si>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</si>
  <si>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</si>
  <si>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</si>
  <si>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</si>
  <si>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</si>
  <si>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</si>
  <si>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</si>
  <si>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</si>
  <si>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</si>
  <si>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</si>
  <si>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</si>
  <si>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</si>
  <si>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</si>
  <si>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</si>
  <si>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</si>
  <si>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</si>
  <si>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</si>
  <si>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</si>
  <si>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</si>
  <si>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</si>
  <si>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</si>
  <si>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</si>
  <si>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</si>
  <si>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</si>
  <si>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</si>
  <si>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</si>
  <si>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</si>
  <si>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</si>
  <si>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</si>
  <si>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</si>
  <si>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</si>
  <si>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</si>
  <si>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</si>
  <si>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</si>
  <si>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</si>
  <si>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</si>
  <si>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</si>
  <si>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</si>
  <si>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</si>
  <si>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</si>
  <si>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</si>
  <si>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</si>
  <si>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</si>
  <si>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</si>
  <si>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</si>
  <si>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</si>
  <si>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</si>
  <si>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</si>
  <si>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</si>
  <si>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</si>
  <si>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</si>
  <si>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</si>
  <si>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</si>
  <si>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</si>
  <si>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</si>
  <si>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</si>
  <si>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</si>
  <si>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</si>
  <si>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</si>
  <si>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</si>
  <si>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</si>
  <si>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</si>
  <si>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</si>
  <si>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</si>
  <si>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</si>
  <si>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</si>
  <si>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</si>
  <si>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</si>
  <si>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</si>
  <si>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</si>
  <si>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</si>
  <si>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</si>
  <si>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</si>
  <si>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</si>
  <si>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</si>
  <si>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</si>
  <si>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</si>
  <si>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</si>
  <si>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</si>
  <si>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</si>
  <si>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</si>
  <si>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</si>
  <si>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</si>
  <si>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</si>
  <si>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</si>
  <si>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</si>
  <si>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</si>
  <si>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</si>
  <si>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</si>
  <si>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</si>
  <si>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</si>
  <si>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</si>
  <si>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</si>
  <si>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</si>
  <si>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</si>
  <si>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</si>
  <si>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</si>
  <si>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</si>
  <si>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</si>
  <si>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</si>
  <si>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</si>
  <si>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</si>
  <si>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</si>
  <si>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</si>
  <si>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</si>
  <si>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</si>
  <si>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</si>
  <si>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</si>
  <si>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</si>
  <si>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</si>
  <si>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</si>
  <si>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</si>
  <si>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</si>
  <si>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</si>
  <si>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</si>
  <si>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</si>
  <si>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</si>
  <si>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</si>
  <si>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</si>
  <si>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</si>
  <si>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</si>
  <si>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</si>
  <si>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</si>
  <si>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</si>
  <si>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</si>
  <si>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</si>
  <si>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</si>
  <si>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</si>
  <si>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</si>
  <si>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</si>
  <si>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</si>
  <si>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</si>
  <si>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</si>
  <si>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</si>
  <si>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</si>
  <si>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</si>
  <si>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</si>
  <si>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</si>
  <si>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</si>
  <si>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</si>
  <si>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</si>
  <si>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</si>
  <si>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</si>
  <si>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</si>
  <si>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</si>
  <si>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</si>
  <si>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</si>
  <si>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</si>
  <si>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</si>
  <si>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</si>
  <si>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</si>
  <si>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</si>
  <si>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</si>
  <si>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</si>
  <si>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</si>
  <si>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</si>
  <si>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</si>
  <si>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</si>
  <si>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</si>
  <si>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</si>
  <si>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</si>
  <si>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</si>
  <si>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</si>
  <si>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</si>
  <si>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</si>
  <si>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</si>
  <si>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</si>
  <si>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</si>
  <si>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</si>
  <si>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</si>
  <si>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</si>
  <si>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</si>
  <si>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</si>
  <si>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</si>
  <si>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</si>
  <si>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</si>
  <si>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</si>
  <si>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</si>
  <si>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</si>
  <si>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</si>
  <si>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</si>
  <si>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</si>
  <si>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</si>
  <si>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</si>
  <si>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</si>
  <si>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</si>
  <si>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</si>
  <si>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</si>
  <si>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</si>
  <si>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</si>
  <si>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</si>
  <si>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</si>
  <si>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</si>
  <si>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</si>
  <si>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</si>
  <si>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</si>
  <si>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</si>
  <si>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</si>
  <si>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</si>
  <si>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</si>
  <si>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</si>
  <si>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</si>
  <si>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</si>
  <si>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</si>
  <si>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</si>
  <si>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</si>
  <si>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</si>
  <si>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</si>
  <si>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</si>
  <si>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</si>
  <si>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</si>
  <si>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</si>
  <si>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</si>
  <si>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</si>
  <si>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</si>
  <si>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</si>
  <si>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</si>
  <si>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</si>
  <si>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</si>
  <si>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</si>
  <si>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</si>
  <si>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</si>
  <si>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</si>
  <si>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</si>
  <si>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</si>
  <si>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</si>
  <si>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</si>
  <si>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</si>
  <si>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</si>
  <si>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</si>
  <si>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</si>
  <si>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</si>
  <si>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</si>
  <si>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</si>
  <si>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</si>
  <si>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</si>
  <si>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</si>
  <si>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</si>
  <si>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</si>
  <si>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</si>
  <si>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</si>
  <si>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</si>
  <si>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</si>
  <si>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</si>
  <si>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</si>
  <si>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</si>
  <si>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</si>
  <si>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</si>
  <si>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</si>
  <si>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</si>
  <si>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</si>
  <si>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</si>
  <si>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</si>
  <si>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</si>
  <si>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</si>
  <si>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</si>
  <si>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</si>
  <si>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</si>
  <si>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</si>
  <si>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</si>
  <si>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</si>
  <si>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</si>
  <si>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</si>
  <si>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</si>
  <si>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</si>
  <si>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</si>
  <si>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</si>
  <si>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</si>
  <si>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</si>
  <si>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</si>
  <si>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</si>
  <si>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</si>
  <si>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</si>
  <si>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</si>
  <si>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</si>
  <si>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</si>
  <si>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</si>
  <si>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</si>
  <si>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</si>
  <si>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</si>
  <si>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</si>
  <si>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</si>
  <si>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</si>
  <si>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</si>
  <si>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</si>
  <si>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</si>
  <si>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</si>
  <si>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</si>
  <si>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</si>
  <si>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</si>
  <si>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</si>
  <si>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</si>
  <si>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</si>
  <si>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</si>
  <si>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</si>
  <si>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</si>
  <si>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</si>
  <si>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</si>
  <si>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</si>
  <si>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</si>
  <si>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</si>
  <si>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</si>
  <si>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</si>
  <si>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</si>
  <si>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</si>
  <si>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</si>
  <si>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</si>
  <si>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</si>
  <si>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</si>
  <si>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</si>
  <si>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</si>
  <si>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</si>
  <si>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</si>
  <si>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</si>
  <si>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</si>
  <si>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</si>
  <si>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</si>
  <si>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</si>
  <si>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</si>
  <si>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</si>
  <si>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</si>
  <si>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</si>
  <si>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</si>
  <si>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</si>
  <si>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</si>
  <si>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</si>
  <si>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</si>
  <si>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</si>
  <si>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</si>
  <si>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</si>
  <si>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</si>
  <si>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</si>
  <si>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</si>
  <si>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</si>
  <si>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</si>
  <si>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</si>
  <si>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</si>
  <si>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</si>
  <si>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</si>
  <si>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</si>
  <si>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</si>
  <si>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</si>
  <si>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</si>
  <si>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</si>
  <si>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</si>
  <si>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</si>
  <si>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</si>
  <si>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</si>
  <si>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</si>
  <si>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</si>
  <si>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</si>
  <si>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</si>
  <si>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</si>
  <si>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</si>
  <si>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</si>
  <si>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</si>
  <si>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</si>
  <si>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</si>
  <si>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</si>
  <si>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</si>
  <si>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</si>
  <si>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</si>
  <si>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</si>
  <si>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</si>
  <si>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</si>
  <si>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</si>
  <si>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</si>
  <si>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</si>
  <si>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</si>
  <si>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</si>
  <si>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</si>
  <si>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</si>
  <si>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</si>
  <si>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</si>
  <si>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</si>
  <si>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</si>
  <si>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</si>
  <si>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</si>
  <si>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</si>
  <si>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</si>
  <si>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</si>
  <si>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</si>
  <si>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</si>
  <si>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</si>
  <si>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</si>
  <si>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</si>
  <si>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</si>
  <si>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</si>
  <si>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</si>
  <si>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</si>
  <si>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</si>
  <si>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</si>
  <si>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</si>
  <si>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</si>
  <si>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</si>
  <si>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</si>
  <si>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</si>
  <si>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</si>
  <si>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</si>
  <si>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</si>
  <si>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</si>
  <si>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</si>
  <si>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</si>
  <si>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</si>
  <si>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</si>
  <si>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</si>
  <si>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</si>
  <si>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</si>
  <si>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</si>
  <si>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</si>
  <si>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</si>
  <si>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</si>
  <si>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</si>
  <si>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</si>
  <si>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</si>
  <si>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</si>
  <si>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</si>
  <si>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</si>
  <si>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</si>
  <si>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</si>
  <si>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</si>
  <si>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</si>
  <si>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</si>
  <si>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</si>
  <si>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</si>
  <si>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</si>
  <si>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</si>
  <si>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</si>
  <si>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</si>
  <si>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</si>
  <si>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</si>
  <si>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</si>
  <si>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</si>
  <si>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</si>
  <si>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</si>
  <si>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</si>
  <si>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</si>
  <si>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</si>
  <si>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</si>
  <si>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</si>
  <si>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</si>
  <si>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</si>
  <si>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</si>
  <si>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</si>
  <si>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</si>
  <si>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</si>
  <si>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</si>
  <si>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</si>
  <si>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</si>
  <si>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</si>
  <si>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</si>
  <si>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</si>
  <si>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</si>
  <si>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</si>
  <si>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</si>
  <si>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</si>
  <si>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</si>
  <si>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</si>
  <si>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</si>
  <si>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</si>
  <si>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</si>
  <si>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</si>
  <si>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</si>
  <si>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</si>
  <si>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</si>
  <si>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</si>
  <si>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</si>
  <si>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</si>
  <si>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</si>
  <si>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</si>
  <si>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</si>
  <si>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</si>
  <si>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</si>
  <si>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</si>
  <si>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</si>
  <si>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</si>
  <si>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</si>
  <si>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</si>
  <si>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</si>
  <si>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</si>
  <si>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</si>
  <si>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</si>
  <si>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</si>
  <si>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</si>
  <si>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</si>
  <si>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</si>
  <si>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</si>
  <si>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</si>
  <si>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</si>
  <si>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</si>
  <si>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</si>
  <si>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</si>
  <si>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</si>
  <si>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</si>
  <si>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</si>
  <si>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</si>
  <si>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</si>
  <si>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</si>
  <si>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</si>
  <si>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</si>
  <si>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</si>
  <si>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</si>
  <si>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</si>
  <si>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</si>
  <si>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</si>
  <si>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</si>
  <si>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</si>
  <si>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</si>
  <si>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</si>
  <si>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</si>
  <si>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</si>
  <si>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</si>
  <si>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</si>
  <si>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</si>
  <si>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</si>
  <si>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</si>
  <si>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</si>
  <si>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</si>
  <si>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</si>
  <si>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</si>
  <si>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</si>
  <si>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</si>
  <si>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</si>
  <si>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</si>
  <si>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</si>
  <si>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</si>
  <si>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</si>
  <si>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</si>
  <si>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</si>
  <si>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</si>
  <si>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</si>
  <si>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</si>
  <si>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</si>
  <si>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</si>
  <si>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</si>
  <si>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</si>
  <si>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</si>
  <si>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</si>
  <si>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</si>
  <si>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</si>
  <si>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</si>
  <si>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</si>
  <si>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</si>
  <si>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</si>
  <si>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</si>
  <si>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</si>
  <si>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</si>
  <si>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</si>
  <si>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</si>
  <si>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</si>
  <si>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</si>
  <si>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</si>
  <si>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</si>
  <si>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</si>
  <si>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</si>
  <si>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</si>
  <si>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</si>
  <si>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</si>
  <si>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</si>
  <si>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</si>
  <si>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</si>
  <si>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</si>
  <si>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</si>
  <si>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</si>
  <si>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</si>
  <si>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</si>
  <si>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</si>
  <si>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</si>
  <si>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</si>
  <si>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</si>
  <si>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</si>
  <si>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</si>
  <si>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</si>
  <si>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</si>
  <si>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</si>
  <si>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</si>
  <si>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</si>
  <si>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</si>
  <si>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</si>
  <si>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</si>
  <si>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</si>
  <si>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</si>
  <si>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</si>
  <si>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</si>
  <si>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</si>
  <si>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</si>
  <si>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</si>
  <si>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</si>
  <si>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</si>
  <si>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</si>
  <si>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</si>
  <si>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</si>
  <si>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</si>
  <si>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</si>
  <si>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</si>
  <si>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</si>
  <si>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</si>
  <si>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</si>
  <si>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</si>
  <si>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</si>
  <si>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</si>
  <si>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</si>
  <si>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</si>
  <si>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</si>
  <si>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</si>
  <si>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</si>
  <si>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</si>
  <si>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</si>
  <si>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</si>
  <si>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</si>
  <si>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</si>
  <si>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</si>
  <si>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</si>
  <si>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</si>
  <si>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</si>
  <si>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</si>
  <si>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</si>
  <si>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</si>
  <si>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</si>
  <si>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</si>
  <si>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</si>
  <si>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</si>
  <si>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</si>
  <si>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</si>
  <si>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</si>
  <si>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</si>
  <si>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</si>
  <si>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</si>
  <si>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</si>
  <si>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</si>
  <si>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</si>
  <si>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</si>
  <si>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</si>
  <si>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</si>
  <si>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</si>
  <si>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</si>
  <si>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</si>
  <si>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</si>
  <si>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</si>
  <si>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</si>
  <si>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</si>
  <si>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</si>
  <si>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</si>
  <si>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</si>
  <si>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</si>
  <si>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</si>
  <si>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</si>
  <si>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</si>
  <si>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</si>
  <si>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</si>
  <si>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</si>
  <si>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</si>
  <si>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</si>
  <si>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</si>
  <si>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</si>
  <si>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</si>
  <si>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</si>
  <si>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</si>
  <si>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</si>
  <si>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</si>
  <si>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</si>
  <si>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</si>
  <si>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</si>
  <si>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</si>
  <si>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</si>
  <si>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</si>
  <si>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</si>
  <si>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</si>
  <si>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</si>
  <si>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</si>
  <si>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</si>
  <si>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</si>
  <si>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</si>
  <si>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</si>
  <si>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</si>
  <si>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</si>
  <si>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</si>
  <si>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</si>
  <si>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</si>
  <si>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</si>
  <si>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</si>
  <si>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</si>
  <si>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</si>
  <si>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</si>
  <si>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</si>
  <si>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</si>
  <si>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</si>
  <si>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</si>
  <si>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</si>
  <si>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</si>
  <si>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</si>
  <si>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</si>
  <si>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</si>
  <si>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</si>
  <si>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</si>
  <si>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</si>
  <si>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</si>
  <si>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</si>
  <si>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</si>
  <si>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</si>
  <si>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</si>
  <si>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</si>
  <si>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</si>
  <si>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</si>
  <si>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</si>
  <si>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</si>
  <si>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</si>
  <si>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</si>
  <si>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</si>
  <si>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</si>
  <si>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</si>
  <si>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</si>
  <si>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</si>
  <si>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</si>
  <si>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</si>
  <si>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</si>
  <si>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</si>
  <si>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</si>
  <si>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</si>
  <si>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</si>
  <si>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</si>
  <si>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</si>
  <si>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</si>
  <si>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</si>
  <si>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</si>
  <si>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</si>
  <si>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</si>
  <si>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</si>
  <si>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</si>
  <si>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</si>
  <si>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</si>
  <si>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</si>
  <si>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</si>
  <si>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</si>
  <si>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</si>
  <si>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</si>
  <si>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</si>
  <si>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</si>
  <si>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</si>
  <si>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</si>
  <si>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</si>
  <si>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</si>
  <si>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</si>
  <si>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</si>
  <si>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</si>
  <si>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</si>
  <si>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</si>
  <si>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</si>
  <si>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</si>
  <si>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</si>
  <si>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</si>
  <si>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</si>
  <si>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</si>
  <si>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</si>
  <si>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</si>
  <si>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</si>
  <si>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</si>
  <si>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</si>
  <si>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</si>
  <si>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</si>
  <si>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</si>
  <si>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</si>
  <si>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</si>
  <si>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</si>
  <si>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</si>
  <si>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</si>
  <si>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</si>
  <si>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</si>
  <si>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</si>
  <si>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</si>
  <si>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</si>
  <si>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</si>
  <si>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</si>
  <si>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</si>
  <si>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</si>
  <si>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</si>
  <si>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</si>
  <si>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</si>
  <si>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</si>
  <si>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</si>
  <si>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</si>
  <si>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</si>
  <si>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</si>
  <si>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</si>
  <si>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</si>
  <si>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</si>
  <si>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</si>
  <si>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</si>
  <si>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</si>
  <si>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</si>
  <si>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</si>
  <si>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</si>
  <si>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</si>
  <si>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</si>
  <si>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</si>
  <si>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</si>
  <si>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</si>
  <si>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</si>
  <si>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</si>
  <si>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</si>
  <si>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</si>
  <si>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</si>
  <si>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</si>
  <si>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</si>
  <si>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</si>
  <si>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</si>
  <si>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</si>
  <si>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</si>
  <si>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</si>
  <si>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</si>
  <si>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</si>
  <si>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</si>
  <si>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</si>
  <si>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</si>
  <si>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</si>
  <si>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</si>
  <si>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</si>
  <si>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</si>
  <si>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</si>
  <si>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</si>
  <si>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</si>
  <si>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</si>
  <si>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</si>
  <si>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</si>
  <si>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</si>
  <si>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</si>
  <si>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</si>
  <si>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</si>
  <si>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</si>
  <si>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</si>
  <si>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</si>
  <si>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</si>
  <si>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</si>
  <si>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</si>
  <si>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</si>
  <si>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</si>
  <si>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</si>
  <si>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</si>
  <si>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</si>
  <si>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</si>
  <si>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</si>
  <si>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</si>
  <si>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</si>
  <si>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</si>
  <si>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</si>
  <si>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</si>
  <si>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</si>
  <si>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</si>
  <si>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</si>
  <si>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</si>
  <si>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</si>
  <si>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</si>
  <si>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</si>
  <si>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</si>
  <si>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</si>
  <si>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</si>
  <si>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</si>
  <si>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</si>
  <si>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</si>
  <si>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</si>
  <si>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</si>
  <si>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</si>
  <si>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</si>
  <si>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</si>
  <si>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</si>
  <si>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</si>
  <si>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</si>
  <si>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</si>
  <si>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</si>
  <si>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</si>
  <si>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</si>
  <si>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</si>
  <si>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</si>
  <si>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</si>
  <si>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</si>
  <si>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</si>
  <si>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</si>
  <si>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</si>
  <si>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</si>
  <si>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</si>
  <si>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</si>
  <si>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</si>
  <si>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</si>
  <si>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</si>
  <si>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</si>
  <si>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</si>
  <si>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</si>
  <si>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</si>
  <si>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</si>
  <si>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</si>
  <si>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</si>
  <si>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</si>
  <si>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</si>
  <si>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</si>
  <si>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</si>
  <si>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</si>
  <si>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</si>
  <si>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</si>
  <si>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</si>
  <si>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</si>
  <si>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</si>
  <si>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</si>
  <si>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</si>
  <si>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</si>
  <si>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</si>
  <si>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</si>
  <si>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</si>
  <si>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</si>
  <si>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</si>
  <si>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</si>
  <si>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</si>
  <si>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</si>
  <si>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</si>
  <si>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</si>
  <si>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</si>
  <si>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</si>
  <si>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</si>
  <si>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</si>
  <si>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</si>
  <si>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</si>
  <si>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</si>
  <si>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</si>
  <si>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</si>
  <si>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</si>
  <si>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</si>
  <si>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</si>
  <si>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</si>
  <si>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</si>
  <si>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</si>
  <si>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</si>
  <si>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</si>
  <si>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</si>
  <si>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</si>
  <si>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</si>
  <si>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</si>
  <si>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</si>
  <si>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</si>
  <si>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</si>
  <si>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</si>
  <si>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</si>
  <si>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</si>
  <si>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</si>
  <si>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</si>
  <si>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</si>
  <si>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</si>
  <si>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</si>
  <si>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</si>
  <si>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</si>
  <si>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</si>
  <si>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</si>
  <si>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</si>
  <si>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</si>
  <si>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</si>
  <si>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</si>
  <si>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</si>
  <si>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</si>
  <si>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</si>
  <si>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</si>
  <si>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</si>
  <si>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</si>
  <si>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</si>
  <si>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</si>
  <si>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</si>
  <si>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</si>
  <si>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</si>
  <si>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</si>
  <si>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</si>
  <si>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</si>
  <si>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</si>
  <si>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</si>
  <si>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</si>
  <si>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</si>
  <si>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</si>
  <si>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</si>
  <si>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</si>
  <si>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</si>
  <si>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</si>
  <si>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</si>
  <si>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</si>
  <si>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</si>
  <si>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</si>
  <si>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</si>
  <si>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</si>
  <si>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</si>
  <si>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</si>
  <si>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</si>
  <si>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</si>
  <si>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</si>
  <si>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</si>
  <si>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</si>
  <si>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</si>
  <si>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</si>
  <si>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</si>
  <si>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</si>
  <si>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</si>
  <si>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</si>
  <si>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</si>
  <si>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</si>
  <si>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</si>
  <si>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</si>
  <si>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</si>
  <si>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</si>
  <si>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</si>
  <si>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</si>
  <si>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</si>
  <si>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</si>
  <si>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</si>
  <si>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</si>
  <si>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</si>
  <si>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</si>
  <si>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</si>
  <si>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</si>
  <si>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</si>
  <si>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</si>
  <si>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</si>
  <si>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</si>
  <si>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</si>
  <si>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</si>
  <si>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</si>
  <si>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</si>
  <si>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</si>
  <si>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</si>
  <si>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</si>
  <si>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</si>
  <si>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</si>
  <si>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</si>
  <si>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</si>
  <si>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</si>
  <si>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</si>
  <si>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</si>
  <si>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</si>
  <si>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</si>
  <si>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</si>
  <si>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</si>
  <si>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</si>
  <si>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</si>
  <si>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</si>
  <si>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</si>
  <si>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</si>
  <si>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</si>
  <si>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</si>
  <si>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</si>
  <si>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</si>
  <si>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</si>
  <si>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</si>
  <si>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</si>
  <si>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</si>
  <si>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</si>
  <si>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</si>
  <si>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</si>
  <si>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</si>
  <si>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</si>
  <si>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</si>
  <si>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</si>
  <si>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</si>
  <si>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</si>
  <si>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</si>
  <si>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</si>
  <si>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</si>
  <si>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</si>
  <si>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</si>
  <si>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</si>
  <si>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</si>
  <si>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</si>
  <si>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</si>
  <si>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</si>
  <si>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</si>
  <si>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</si>
  <si>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</si>
  <si>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</si>
  <si>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</si>
  <si>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</si>
  <si>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</si>
  <si>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</si>
  <si>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</si>
  <si>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</si>
  <si>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</si>
  <si>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</si>
  <si>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</si>
  <si>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</si>
  <si>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</si>
  <si>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</si>
  <si>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</si>
  <si>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</si>
  <si>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</si>
  <si>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</si>
  <si>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</si>
  <si>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</si>
  <si>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</si>
  <si>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</si>
  <si>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</si>
  <si>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</si>
  <si>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</si>
  <si>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</si>
  <si>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</si>
  <si>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</si>
  <si>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</si>
  <si>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</si>
  <si>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</si>
  <si>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</si>
  <si>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</si>
  <si>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</si>
  <si>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</si>
  <si>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</si>
  <si>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</si>
  <si>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</si>
  <si>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</si>
  <si>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</si>
  <si>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</si>
  <si>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</si>
  <si>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</si>
  <si>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</si>
  <si>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</si>
  <si>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</si>
  <si>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</si>
  <si>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</si>
  <si>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</si>
  <si>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</si>
  <si>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</si>
  <si>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</si>
  <si>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</si>
  <si>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</si>
  <si>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</si>
  <si>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</si>
  <si>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</si>
  <si>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</si>
  <si>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</si>
  <si>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</si>
  <si>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</si>
  <si>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</si>
  <si>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</si>
  <si>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</si>
  <si>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</si>
  <si>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</si>
  <si>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</si>
  <si>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</si>
  <si>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</si>
  <si>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</si>
  <si>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</si>
  <si>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</si>
  <si>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</si>
  <si>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</si>
  <si>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</si>
  <si>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</si>
  <si>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</si>
  <si>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</si>
  <si>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</si>
  <si>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</si>
  <si>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</si>
  <si>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</si>
  <si>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</si>
  <si>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</si>
  <si>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</si>
  <si>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</si>
  <si>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</si>
  <si>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</si>
  <si>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</si>
  <si>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</si>
  <si>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</si>
  <si>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</si>
  <si>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</si>
  <si>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</si>
  <si>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</si>
  <si>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</si>
  <si>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</si>
  <si>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</si>
  <si>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</si>
  <si>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</si>
  <si>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</si>
  <si>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</si>
  <si>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</si>
  <si>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</si>
  <si>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</si>
  <si>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</si>
  <si>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</si>
  <si>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</si>
  <si>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</si>
  <si>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</si>
  <si>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</si>
  <si>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</si>
  <si>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</si>
  <si>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</si>
  <si>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</si>
  <si>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</si>
  <si>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</si>
  <si>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</si>
  <si>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</si>
  <si>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</si>
  <si>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</si>
  <si>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</si>
  <si>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</si>
  <si>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</si>
  <si>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</si>
  <si>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</si>
  <si>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</si>
  <si>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</si>
  <si>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</si>
  <si>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</si>
  <si>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</si>
  <si>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</si>
  <si>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</si>
  <si>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</si>
  <si>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</si>
  <si>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</si>
  <si>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</si>
  <si>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</si>
  <si>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</si>
  <si>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</si>
  <si>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</si>
  <si>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</si>
  <si>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</si>
  <si>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</si>
  <si>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</si>
  <si>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</si>
  <si>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</si>
  <si>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</si>
  <si>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</si>
  <si>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</si>
  <si>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</si>
  <si>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</si>
  <si>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</si>
  <si>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</si>
  <si>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</si>
  <si>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</si>
  <si>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</si>
  <si>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</si>
  <si>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</si>
  <si>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</si>
  <si>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</si>
  <si>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</si>
  <si>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</si>
  <si>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</si>
  <si>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</si>
  <si>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</si>
  <si>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</si>
  <si>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</si>
  <si>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</si>
  <si>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</si>
  <si>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</si>
  <si>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</si>
  <si>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</si>
  <si>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</si>
  <si>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</si>
  <si>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</si>
  <si>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</si>
  <si>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</si>
  <si>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</si>
  <si>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</si>
  <si>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</si>
  <si>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</si>
  <si>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</si>
  <si>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</si>
  <si>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</si>
  <si>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</si>
  <si>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</si>
  <si>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</si>
  <si>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</si>
  <si>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</si>
  <si>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</si>
  <si>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</si>
  <si>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</si>
  <si>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</si>
  <si>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</si>
  <si>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</si>
  <si>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</si>
  <si>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</si>
  <si>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</si>
  <si>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</si>
  <si>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</si>
  <si>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</si>
  <si>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</si>
  <si>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</si>
  <si>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</si>
  <si>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</si>
  <si>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</si>
  <si>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</si>
  <si>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</si>
  <si>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</si>
  <si>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</si>
  <si>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</si>
  <si>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</si>
  <si>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</si>
  <si>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</si>
  <si>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</si>
  <si>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</si>
  <si>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</si>
  <si>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</si>
  <si>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</si>
  <si>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</si>
  <si>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</si>
  <si>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</si>
  <si>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</si>
  <si>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</si>
  <si>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</si>
  <si>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</si>
  <si>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</si>
  <si>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</si>
  <si>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</si>
  <si>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</si>
  <si>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</si>
  <si>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</si>
  <si>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</si>
  <si>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</si>
  <si>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</si>
  <si>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</si>
  <si>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</si>
  <si>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</si>
  <si>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</si>
  <si>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</si>
  <si>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</si>
  <si>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</si>
  <si>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</si>
  <si>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</si>
  <si>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</si>
  <si>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</si>
  <si>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</si>
  <si>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</si>
  <si>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</si>
  <si>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</si>
  <si>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</si>
  <si>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</si>
  <si>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</si>
  <si>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</si>
  <si>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</si>
  <si>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</si>
  <si>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</si>
  <si>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</si>
  <si>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</si>
  <si>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</si>
  <si>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</si>
  <si>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</si>
  <si>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</si>
  <si>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</si>
  <si>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</si>
  <si>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</si>
  <si>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</si>
  <si>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</si>
  <si>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</si>
  <si>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</si>
  <si>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</si>
  <si>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</si>
  <si>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</si>
  <si>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</si>
  <si>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</si>
  <si>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</si>
  <si>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</si>
  <si>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</si>
  <si>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</si>
  <si>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</si>
  <si>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</si>
  <si>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</si>
  <si>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</si>
  <si>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</si>
  <si>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</si>
  <si>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</si>
  <si>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</si>
  <si>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</si>
  <si>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</si>
  <si>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</si>
  <si>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</si>
  <si>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</si>
  <si>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</si>
  <si>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</si>
  <si>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</si>
  <si>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</si>
  <si>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</si>
  <si>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</si>
  <si>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</si>
  <si>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</si>
  <si>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</si>
  <si>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</si>
  <si>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</si>
  <si>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</si>
  <si>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</si>
  <si>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</si>
  <si>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</si>
  <si>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</si>
  <si>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</si>
  <si>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</si>
  <si>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</si>
  <si>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</si>
  <si>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</si>
  <si>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</si>
  <si>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</si>
  <si>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</si>
  <si>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</si>
  <si>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</si>
  <si>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</si>
  <si>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</si>
  <si>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</si>
  <si>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</si>
  <si>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</si>
  <si>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</si>
  <si>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</si>
  <si>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</si>
  <si>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</si>
  <si>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</si>
  <si>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</si>
  <si>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</si>
  <si>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</si>
  <si>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</si>
  <si>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</si>
  <si>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</si>
  <si>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</si>
  <si>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</si>
  <si>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</si>
  <si>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</si>
  <si>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</si>
  <si>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</si>
  <si>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</si>
  <si>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</si>
  <si>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</si>
  <si>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</si>
  <si>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</si>
  <si>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</si>
  <si>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</si>
  <si>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</si>
  <si>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</si>
  <si>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</si>
  <si>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</si>
  <si>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</si>
  <si>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</si>
  <si>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</si>
  <si>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</si>
  <si>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</si>
  <si>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</si>
  <si>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</si>
  <si>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</si>
  <si>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</si>
  <si>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</si>
  <si>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</si>
  <si>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</si>
  <si>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</si>
  <si>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</si>
  <si>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</si>
  <si>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</si>
  <si>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</si>
  <si>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</si>
  <si>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</si>
  <si>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</si>
  <si>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</si>
  <si>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</si>
  <si>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</si>
  <si>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</si>
  <si>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</si>
  <si>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</si>
  <si>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</si>
  <si>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</si>
  <si>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</si>
  <si>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</si>
  <si>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</si>
  <si>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</si>
  <si>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</si>
  <si>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</si>
  <si>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</si>
  <si>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</si>
  <si>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</si>
  <si>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</si>
  <si>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</si>
  <si>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</si>
  <si>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</si>
  <si>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</si>
  <si>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</si>
  <si>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</si>
  <si>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</si>
  <si>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</si>
  <si>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</si>
  <si>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</si>
  <si>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</si>
  <si>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</si>
  <si>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</si>
  <si>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</si>
  <si>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</si>
  <si>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</si>
  <si>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</si>
  <si>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</si>
  <si>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</si>
  <si>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</si>
  <si>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</si>
  <si>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</si>
  <si>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</si>
  <si>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</si>
  <si>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</si>
  <si>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</si>
  <si>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</si>
  <si>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</si>
  <si>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</si>
  <si>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</si>
  <si>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</si>
  <si>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</si>
  <si>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</si>
  <si>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</si>
  <si>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</si>
  <si>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</si>
  <si>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</si>
  <si>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</si>
  <si>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</si>
  <si>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</si>
  <si>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</si>
  <si>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</si>
  <si>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</si>
  <si>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</si>
  <si>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</si>
  <si>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</si>
  <si>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</si>
  <si>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</si>
  <si>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</si>
  <si>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</si>
  <si>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</si>
  <si>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</si>
  <si>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</si>
  <si>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</si>
  <si>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</si>
  <si>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</si>
  <si>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</si>
  <si>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</si>
  <si>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</si>
  <si>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</si>
  <si>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</si>
  <si>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</si>
  <si>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</si>
  <si>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</si>
  <si>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</si>
  <si>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</si>
  <si>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</si>
  <si>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</si>
  <si>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</si>
  <si>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</si>
  <si>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</si>
  <si>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</si>
  <si>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</si>
  <si>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</si>
  <si>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</si>
  <si>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</si>
  <si>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</si>
  <si>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</si>
  <si>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</si>
  <si>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</si>
  <si>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</si>
  <si>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</si>
  <si>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</si>
  <si>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</si>
  <si>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</si>
  <si>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</si>
  <si>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</si>
  <si>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</si>
  <si>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</si>
  <si>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</si>
  <si>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</si>
  <si>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</si>
  <si>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</si>
  <si>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</si>
  <si>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</si>
  <si>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</si>
  <si>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</si>
  <si>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</si>
  <si>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</si>
  <si>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</si>
  <si>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</si>
  <si>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</si>
  <si>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</si>
  <si>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</si>
  <si>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</si>
  <si>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</si>
  <si>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</si>
  <si>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</si>
  <si>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</si>
  <si>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</si>
  <si>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</si>
  <si>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</si>
  <si>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</si>
  <si>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</si>
  <si>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</si>
  <si>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</si>
  <si>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</si>
  <si>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</si>
  <si>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</si>
  <si>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</si>
  <si>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</si>
  <si>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</si>
  <si>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</si>
  <si>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</si>
  <si>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</si>
  <si>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</si>
  <si>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</si>
  <si>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</si>
  <si>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</si>
  <si>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</si>
  <si>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</si>
  <si>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</si>
  <si>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</si>
  <si>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</si>
  <si>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</si>
  <si>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</si>
  <si>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</si>
  <si>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</si>
  <si>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</si>
  <si>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</si>
  <si>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</si>
  <si>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</si>
  <si>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</si>
  <si>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</si>
  <si>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</si>
  <si>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</si>
  <si>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</si>
  <si>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</si>
  <si>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</si>
  <si>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</si>
  <si>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</si>
  <si>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</si>
  <si>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</si>
  <si>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</si>
  <si>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</si>
  <si>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</si>
  <si>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</si>
  <si>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</si>
  <si>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</si>
  <si>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</si>
  <si>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</si>
  <si>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</si>
  <si>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</si>
  <si>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</si>
  <si>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</si>
  <si>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</si>
  <si>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</si>
  <si>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</si>
  <si>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</si>
  <si>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</si>
  <si>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</si>
  <si>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</si>
  <si>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</si>
  <si>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</si>
  <si>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</si>
  <si>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</si>
  <si>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</si>
  <si>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</si>
  <si>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</si>
  <si>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</si>
  <si>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</si>
  <si>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</si>
  <si>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</si>
  <si>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</si>
  <si>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</si>
  <si>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</si>
  <si>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</si>
  <si>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</si>
  <si>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</si>
  <si>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</si>
  <si>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</si>
  <si>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</si>
  <si>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</si>
  <si>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</si>
  <si>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</si>
  <si>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</si>
  <si>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</si>
  <si>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</si>
  <si>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</si>
  <si>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</si>
  <si>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</si>
  <si>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</si>
  <si>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</si>
  <si>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</si>
  <si>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</si>
  <si>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</si>
  <si>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</si>
  <si>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</si>
  <si>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</si>
  <si>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</si>
  <si>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</si>
  <si>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</si>
  <si>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</si>
  <si>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</si>
  <si>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</si>
  <si>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</si>
  <si>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</si>
  <si>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</si>
  <si>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</si>
  <si>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</si>
  <si>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</si>
  <si>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</si>
  <si>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</si>
  <si>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</si>
  <si>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</si>
  <si>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</si>
  <si>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</si>
  <si>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</si>
  <si>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</si>
  <si>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</si>
  <si>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</si>
  <si>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</si>
  <si>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</si>
  <si>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</si>
  <si>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</si>
  <si>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</si>
  <si>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</si>
  <si>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</si>
  <si>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</si>
  <si>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</si>
  <si>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</si>
  <si>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</si>
  <si>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</si>
  <si>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</si>
  <si>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</si>
  <si>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</si>
  <si>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</si>
  <si>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</si>
  <si>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</si>
  <si>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</si>
  <si>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</si>
  <si>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</si>
  <si>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</si>
  <si>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</si>
  <si>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</si>
  <si>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</si>
  <si>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</si>
  <si>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</si>
  <si>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</si>
  <si>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</si>
  <si>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</si>
  <si>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</si>
  <si>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</si>
  <si>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</si>
  <si>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</si>
  <si>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</si>
  <si>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</si>
  <si>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</si>
  <si>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</si>
  <si>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</si>
  <si>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</si>
  <si>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</si>
  <si>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</si>
  <si>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</si>
  <si>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</si>
  <si>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</si>
  <si>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</si>
  <si>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</si>
  <si>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</si>
  <si>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</si>
  <si>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</si>
  <si>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</si>
  <si>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</si>
  <si>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</si>
  <si>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</si>
  <si>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</si>
  <si>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</si>
  <si>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</si>
  <si>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</si>
  <si>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</si>
  <si>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</si>
  <si>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</si>
  <si>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</si>
  <si>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</si>
  <si>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</si>
  <si>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</si>
  <si>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</si>
  <si>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</si>
  <si>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</si>
  <si>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</si>
  <si>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</si>
  <si>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</si>
  <si>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</si>
  <si>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</si>
  <si>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</si>
  <si>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</si>
  <si>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</si>
  <si>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</si>
  <si>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</si>
  <si>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</si>
  <si>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</si>
  <si>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</si>
  <si>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</si>
  <si>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</si>
  <si>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</si>
  <si>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</si>
  <si>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</si>
  <si>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</si>
  <si>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</si>
  <si>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</si>
  <si>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</si>
  <si>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</si>
  <si>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</si>
  <si>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</si>
  <si>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</si>
  <si>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</si>
  <si>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</si>
  <si>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</si>
  <si>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</si>
  <si>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</si>
  <si>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</si>
  <si>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</si>
  <si>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</si>
  <si>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</si>
  <si>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</si>
  <si>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</si>
  <si>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</si>
  <si>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</si>
  <si>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</si>
  <si>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</si>
  <si>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</si>
  <si>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</si>
  <si>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</si>
  <si>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</si>
  <si>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</si>
  <si>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</si>
  <si>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</si>
  <si>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</si>
  <si>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</si>
  <si>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</si>
  <si>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</si>
  <si>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</si>
  <si>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</si>
  <si>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</si>
  <si>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</si>
  <si>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</si>
  <si>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</si>
  <si>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</si>
  <si>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</si>
  <si>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</si>
  <si>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</si>
  <si>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</si>
  <si>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</si>
  <si>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</si>
  <si>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</si>
  <si>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</si>
  <si>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</si>
  <si>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</si>
  <si>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</si>
  <si>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</si>
  <si>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</si>
  <si>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</si>
  <si>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</si>
  <si>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</si>
  <si>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</si>
  <si>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</si>
  <si>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</si>
  <si>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</si>
  <si>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</si>
  <si>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</si>
  <si>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</si>
  <si>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</si>
  <si>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</si>
  <si>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</si>
  <si>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</si>
  <si>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</si>
  <si>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</si>
  <si>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</si>
  <si>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</si>
  <si>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</si>
  <si>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</si>
  <si>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</si>
  <si>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</si>
  <si>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</si>
  <si>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</si>
  <si>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</si>
  <si>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</si>
  <si>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</si>
  <si>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</si>
  <si>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</si>
  <si>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</si>
  <si>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</si>
  <si>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</si>
  <si>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</si>
  <si>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</si>
  <si>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</si>
  <si>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</si>
  <si>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</si>
  <si>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</si>
  <si>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</si>
  <si>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</si>
  <si>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</si>
  <si>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</si>
  <si>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</si>
  <si>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</si>
  <si>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</si>
  <si>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</si>
  <si>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</si>
  <si>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</si>
  <si>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</si>
  <si>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</si>
  <si>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</si>
  <si>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</si>
  <si>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</si>
  <si>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</si>
  <si>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</si>
  <si>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</si>
  <si>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</si>
  <si>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</si>
  <si>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</si>
  <si>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</si>
  <si>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</si>
  <si>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</si>
  <si>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</si>
  <si>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</si>
  <si>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</si>
  <si>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</si>
  <si>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</si>
  <si>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</si>
  <si>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</si>
  <si>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</si>
  <si>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</si>
  <si>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</si>
  <si>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</si>
  <si>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</si>
  <si>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</si>
  <si>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</si>
  <si>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</si>
  <si>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</si>
  <si>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</si>
  <si>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</si>
  <si>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</si>
  <si>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</si>
  <si>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</si>
  <si>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</si>
  <si>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</si>
  <si>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</si>
  <si>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</si>
  <si>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</si>
  <si>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</si>
  <si>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</si>
  <si>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</si>
  <si>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</si>
  <si>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</si>
  <si>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</si>
  <si>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</si>
  <si>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</si>
  <si>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</si>
  <si>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</si>
  <si>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</si>
  <si>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</si>
  <si>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</si>
  <si>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</si>
  <si>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</si>
  <si>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</si>
  <si>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</si>
  <si>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</si>
  <si>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</si>
  <si>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</si>
  <si>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</si>
  <si>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</si>
  <si>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</si>
  <si>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</si>
  <si>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</si>
  <si>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</si>
  <si>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</si>
  <si>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</si>
  <si>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</si>
  <si>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</si>
  <si>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</si>
  <si>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</si>
  <si>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</si>
  <si>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</si>
  <si>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</si>
  <si>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</si>
  <si>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</si>
  <si>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</si>
  <si>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</si>
  <si>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</si>
  <si>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</si>
  <si>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</si>
  <si>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</si>
  <si>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</si>
  <si>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</si>
  <si>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</si>
  <si>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</si>
  <si>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</si>
  <si>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</si>
  <si>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</si>
  <si>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</si>
  <si>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</si>
  <si>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</si>
  <si>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</si>
  <si>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</si>
  <si>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</si>
  <si>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</si>
  <si>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</si>
  <si>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</si>
  <si>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</si>
  <si>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</si>
  <si>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</si>
  <si>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</si>
  <si>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</si>
  <si>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</si>
  <si>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</si>
  <si>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</si>
  <si>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</si>
  <si>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</si>
  <si>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</si>
  <si>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</si>
  <si>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</si>
  <si>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</si>
  <si>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</si>
  <si>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</si>
  <si>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</si>
  <si>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</si>
  <si>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</si>
  <si>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</si>
  <si>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</si>
  <si>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</si>
  <si>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</si>
  <si>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</si>
  <si>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</si>
  <si>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</si>
  <si>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</si>
  <si>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</si>
  <si>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</si>
  <si>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</si>
  <si>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</si>
  <si>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</si>
  <si>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</si>
  <si>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</si>
  <si>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</si>
  <si>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</si>
  <si>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</si>
  <si>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</si>
  <si>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</si>
  <si>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</si>
  <si>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</si>
  <si>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</si>
  <si>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</si>
  <si>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</si>
  <si>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</si>
  <si>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</si>
  <si>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</si>
  <si>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</si>
  <si>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</si>
  <si>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</si>
  <si>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</si>
  <si>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</si>
  <si>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</si>
  <si>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</si>
  <si>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</si>
  <si>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</si>
  <si>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</si>
  <si>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</si>
  <si>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</si>
  <si>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</si>
  <si>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</si>
  <si>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</si>
  <si>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</si>
  <si>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</si>
  <si>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</si>
  <si>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</si>
  <si>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</si>
  <si>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</si>
  <si>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</si>
  <si>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</si>
  <si>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</si>
  <si>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</si>
  <si>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</si>
  <si>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</si>
  <si>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</si>
  <si>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</si>
  <si>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</si>
  <si>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</si>
  <si>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</si>
  <si>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</si>
  <si>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</si>
  <si>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</si>
  <si>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</si>
  <si>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</si>
  <si>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</si>
  <si>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</si>
  <si>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</si>
  <si>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</si>
  <si>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</si>
  <si>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</si>
  <si>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</si>
  <si>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</si>
  <si>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</si>
  <si>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</si>
  <si>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</si>
  <si>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</si>
  <si>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</si>
  <si>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</si>
  <si>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</si>
  <si>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</si>
  <si>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</si>
  <si>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</si>
  <si>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</si>
  <si>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</si>
  <si>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</si>
  <si>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</si>
  <si>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</si>
  <si>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</si>
  <si>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</si>
  <si>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</si>
  <si>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</si>
  <si>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</si>
  <si>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</si>
  <si>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</si>
  <si>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</si>
  <si>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</si>
  <si>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</si>
  <si>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</si>
  <si>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</si>
  <si>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</si>
  <si>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</si>
  <si>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</si>
  <si>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</si>
  <si>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</si>
  <si>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</si>
  <si>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</si>
  <si>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</si>
  <si>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</si>
  <si>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</si>
  <si>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</si>
  <si>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</si>
  <si>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</si>
  <si>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</si>
  <si>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</si>
  <si>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</si>
  <si>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</si>
  <si>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</si>
  <si>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</si>
  <si>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</si>
  <si>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</si>
  <si>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</si>
  <si>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</si>
  <si>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</si>
  <si>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</si>
  <si>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</si>
  <si>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</si>
  <si>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</si>
  <si>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</si>
  <si>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</si>
  <si>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</si>
  <si>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</si>
  <si>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</si>
  <si>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</si>
  <si>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</si>
  <si>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</si>
  <si>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</si>
  <si>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</si>
  <si>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</si>
  <si>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</si>
  <si>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</si>
  <si>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</si>
  <si>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</si>
  <si>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</si>
  <si>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</si>
  <si>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</si>
  <si>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</si>
  <si>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</si>
  <si>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</si>
  <si>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</si>
  <si>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</si>
  <si>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</si>
  <si>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</si>
  <si>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</si>
  <si>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</si>
  <si>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</si>
  <si>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</si>
  <si>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</si>
  <si>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</si>
  <si>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</si>
  <si>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</si>
  <si>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</si>
  <si>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</si>
  <si>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</si>
  <si>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</si>
  <si>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</si>
  <si>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</si>
  <si>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</si>
  <si>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</si>
  <si>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</si>
  <si>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</si>
  <si>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</si>
  <si>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</si>
  <si>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</si>
  <si>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</si>
  <si>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</si>
  <si>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</si>
  <si>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</si>
  <si>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</si>
  <si>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</si>
  <si>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</si>
  <si>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</si>
  <si>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</si>
  <si>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</si>
  <si>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</si>
  <si>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</si>
  <si>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</si>
  <si>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</si>
  <si>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</si>
  <si>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</si>
  <si>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</si>
  <si>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</si>
  <si>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</si>
  <si>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</si>
  <si>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</si>
  <si>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</si>
  <si>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</si>
  <si>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</si>
  <si>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</si>
  <si>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</si>
  <si>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</si>
  <si>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</si>
  <si>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</si>
  <si>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</si>
  <si>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</si>
  <si>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</si>
  <si>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</si>
  <si>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</si>
  <si>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</si>
  <si>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</si>
  <si>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</si>
  <si>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</si>
  <si>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</si>
  <si>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</si>
  <si>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</si>
  <si>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</si>
  <si>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</si>
  <si>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</si>
  <si>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</si>
  <si>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</si>
  <si>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</si>
  <si>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</si>
  <si>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</si>
  <si>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</si>
  <si>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</si>
  <si>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</si>
  <si>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</si>
  <si>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</si>
  <si>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</si>
  <si>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</si>
  <si>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</si>
  <si>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</si>
  <si>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</si>
  <si>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</si>
  <si>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</si>
  <si>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</si>
  <si>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</si>
  <si>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</si>
  <si>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</si>
  <si>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</si>
  <si>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</si>
  <si>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</si>
  <si>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</si>
  <si>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</si>
  <si>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</si>
  <si>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</si>
  <si>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</si>
  <si>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</si>
  <si>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</si>
  <si>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</si>
  <si>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</si>
  <si>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</si>
  <si>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</si>
  <si>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</si>
  <si>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</si>
  <si>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</si>
  <si>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</si>
  <si>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</si>
  <si>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</si>
  <si>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</si>
  <si>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</si>
  <si>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</si>
  <si>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</si>
  <si>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</si>
  <si>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</si>
  <si>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</si>
  <si>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</si>
  <si>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</si>
  <si>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</si>
  <si>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</si>
  <si>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</si>
  <si>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</si>
  <si>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</si>
  <si>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</si>
  <si>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</si>
  <si>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</si>
  <si>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</si>
  <si>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</si>
  <si>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</si>
  <si>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</si>
  <si>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</si>
  <si>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</si>
  <si>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</si>
  <si>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</si>
  <si>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</si>
  <si>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</si>
  <si>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</si>
  <si>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</si>
  <si>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</si>
  <si>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</si>
  <si>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</si>
  <si>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</si>
  <si>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</si>
  <si>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</si>
  <si>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</si>
  <si>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</si>
  <si>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</si>
  <si>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</si>
  <si>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</si>
  <si>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</si>
  <si>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</si>
  <si>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</si>
  <si>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</si>
  <si>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</si>
  <si>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</si>
  <si>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</si>
  <si>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</si>
  <si>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</si>
  <si>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</si>
  <si>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</si>
  <si>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</si>
  <si>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</si>
  <si>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</si>
  <si>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</si>
  <si>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</si>
  <si>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</si>
  <si>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</si>
  <si>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</si>
  <si>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</si>
  <si>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</si>
  <si>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</si>
  <si>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</si>
  <si>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</si>
  <si>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</si>
  <si>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</si>
  <si>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</si>
  <si>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</si>
  <si>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</si>
  <si>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</si>
  <si>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</si>
  <si>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</si>
  <si>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</si>
  <si>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</si>
  <si>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</si>
  <si>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</si>
  <si>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</si>
  <si>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</si>
  <si>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</si>
  <si>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</si>
  <si>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</si>
  <si>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</si>
  <si>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</si>
  <si>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</si>
  <si>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</si>
  <si>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</si>
  <si>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</si>
  <si>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</si>
  <si>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</si>
  <si>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</si>
  <si>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</si>
  <si>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</si>
  <si>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</si>
  <si>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</si>
  <si>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</si>
  <si>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</si>
  <si>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</si>
  <si>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</si>
  <si>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</si>
  <si>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</si>
  <si>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</si>
  <si>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</si>
  <si>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</si>
  <si>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</si>
  <si>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</si>
  <si>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</si>
  <si>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</si>
  <si>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</si>
  <si>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</si>
  <si>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</si>
  <si>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</si>
  <si>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</si>
  <si>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</si>
  <si>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</si>
  <si>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</si>
  <si>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</si>
  <si>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</si>
  <si>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</si>
  <si>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</si>
  <si>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</si>
  <si>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</si>
  <si>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</si>
  <si>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</si>
  <si>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</si>
  <si>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</si>
  <si>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</si>
  <si>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</si>
  <si>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</si>
  <si>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</si>
  <si>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</si>
  <si>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</si>
  <si>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</si>
  <si>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</si>
  <si>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</si>
  <si>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</si>
  <si>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</si>
  <si>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</si>
  <si>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</si>
  <si>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</si>
  <si>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</si>
  <si>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</si>
  <si>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</si>
  <si>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</si>
  <si>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</si>
  <si>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</si>
  <si>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</si>
  <si>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</si>
  <si>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</si>
  <si>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</si>
  <si>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</si>
  <si>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</si>
  <si>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</si>
  <si>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</si>
  <si>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</si>
  <si>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</si>
  <si>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</si>
  <si>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</si>
  <si>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</si>
  <si>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</si>
  <si>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</si>
  <si>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</si>
  <si>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</si>
  <si>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</si>
  <si>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</si>
  <si>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</si>
  <si>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</si>
  <si>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</si>
  <si>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</si>
  <si>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</si>
  <si>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</si>
  <si>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</si>
  <si>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</si>
  <si>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</si>
  <si>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</si>
  <si>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</si>
  <si>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</si>
  <si>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</si>
  <si>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</si>
  <si>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</si>
  <si>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</si>
  <si>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</si>
  <si>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</si>
  <si>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</si>
  <si>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</si>
  <si>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</si>
  <si>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</si>
  <si>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</si>
  <si>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</si>
  <si>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</si>
  <si>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</si>
  <si>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</si>
  <si>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</si>
  <si>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</si>
  <si>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</si>
  <si>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</si>
  <si>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</si>
  <si>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</si>
  <si>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</si>
  <si>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</si>
  <si>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</si>
  <si>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</si>
  <si>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</si>
  <si>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</si>
  <si>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</si>
  <si>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</si>
  <si>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</si>
  <si>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</si>
  <si>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</si>
  <si>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</si>
  <si>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</si>
  <si>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</si>
  <si>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</si>
  <si>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</si>
  <si>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</si>
  <si>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</si>
  <si>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</si>
  <si>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</si>
  <si>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</si>
  <si>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</si>
  <si>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</si>
  <si>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</si>
  <si>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</si>
  <si>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</si>
  <si>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</si>
  <si>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</si>
  <si>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</si>
  <si>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</si>
  <si>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</si>
  <si>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</si>
  <si>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</si>
  <si>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</si>
  <si>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</si>
  <si>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</si>
  <si>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</si>
  <si>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</si>
  <si>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</si>
  <si>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</si>
  <si>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</si>
  <si>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</si>
  <si>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</si>
  <si>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</si>
  <si>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</si>
  <si>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</si>
  <si>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</si>
  <si>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</si>
  <si>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</si>
  <si>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</si>
  <si>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</si>
  <si>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</si>
  <si>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</si>
  <si>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</si>
  <si>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</si>
  <si>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</si>
  <si>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</si>
  <si>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</si>
  <si>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</si>
  <si>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</si>
  <si>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</si>
  <si>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</si>
  <si>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</si>
  <si>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</si>
  <si>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</si>
  <si>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</si>
  <si>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</si>
  <si>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</si>
  <si>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</si>
  <si>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</si>
  <si>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</si>
  <si>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</si>
  <si>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</si>
  <si>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</si>
  <si>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</si>
  <si>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</si>
  <si>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</si>
  <si>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</si>
  <si>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</si>
  <si>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</si>
  <si>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</si>
  <si>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</si>
  <si>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</si>
  <si>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</si>
  <si>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</si>
  <si>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</si>
  <si>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</si>
  <si>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</si>
  <si>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</si>
  <si>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</si>
  <si>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</si>
  <si>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</si>
  <si>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</si>
  <si>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</si>
  <si>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</si>
  <si>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</si>
  <si>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</si>
  <si>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</si>
  <si>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</si>
  <si>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</si>
  <si>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</si>
  <si>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</si>
  <si>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</si>
  <si>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</si>
  <si>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</si>
  <si>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</si>
  <si>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</si>
  <si>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</si>
  <si>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</si>
  <si>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</si>
  <si>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</si>
  <si>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</si>
  <si>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</si>
  <si>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</si>
  <si>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</si>
  <si>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</si>
  <si>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</si>
  <si>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</si>
  <si>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</si>
  <si>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</si>
  <si>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</si>
  <si>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</si>
  <si>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</si>
  <si>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</si>
  <si>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</si>
  <si>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</si>
  <si>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</si>
  <si>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</si>
  <si>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</si>
  <si>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</si>
  <si>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</si>
  <si>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</si>
  <si>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</si>
  <si>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</si>
  <si>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</si>
  <si>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</si>
  <si>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</si>
  <si>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</si>
  <si>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</si>
  <si>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</si>
  <si>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</si>
  <si>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</si>
  <si>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</si>
  <si>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</si>
  <si>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</si>
  <si>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</si>
  <si>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</si>
  <si>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</si>
  <si>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</si>
  <si>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</si>
  <si>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</si>
  <si>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</si>
  <si>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</si>
  <si>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</si>
  <si>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</si>
  <si>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</si>
  <si>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</si>
  <si>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</si>
  <si>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</si>
  <si>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</si>
  <si>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</si>
  <si>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</si>
  <si>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</si>
  <si>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</si>
  <si>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</si>
  <si>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</si>
  <si>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</si>
  <si>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</si>
  <si>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</si>
  <si>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</si>
  <si>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</si>
  <si>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</si>
  <si>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</si>
  <si>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</si>
  <si>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</si>
  <si>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</si>
  <si>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</si>
  <si>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</si>
  <si>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</si>
  <si>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</si>
  <si>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</si>
  <si>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</si>
  <si>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</si>
  <si>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</si>
  <si>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</si>
  <si>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</si>
  <si>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</si>
  <si>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</si>
  <si>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</si>
  <si>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</si>
  <si>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</si>
  <si>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</si>
  <si>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</si>
  <si>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</si>
  <si>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</si>
  <si>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</si>
  <si>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</si>
  <si>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</si>
  <si>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</si>
  <si>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</si>
  <si>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</si>
  <si>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</si>
  <si>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</si>
  <si>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</si>
  <si>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</si>
  <si>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</si>
  <si>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</si>
  <si>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</si>
  <si>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</si>
  <si>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</si>
  <si>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</si>
  <si>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</si>
  <si>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</si>
  <si>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</si>
  <si>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</si>
  <si>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</si>
  <si>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</si>
  <si>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</si>
  <si>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</si>
  <si>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</si>
  <si>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</si>
  <si>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</si>
  <si>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</si>
  <si>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</si>
  <si>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</si>
  <si>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</si>
  <si>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</si>
  <si>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</si>
  <si>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</si>
  <si>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</si>
  <si>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</si>
  <si>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</si>
  <si>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</si>
  <si>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</si>
  <si>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</si>
  <si>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</si>
  <si>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</si>
  <si>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</si>
  <si>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</si>
  <si>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</si>
  <si>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</si>
  <si>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</si>
  <si>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</si>
  <si>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</si>
  <si>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</si>
  <si>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</si>
  <si>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</si>
  <si>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</si>
  <si>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</si>
  <si>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</si>
  <si>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</si>
  <si>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</si>
  <si>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</si>
  <si>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</si>
  <si>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</si>
  <si>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</si>
  <si>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</si>
  <si>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</si>
  <si>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</si>
  <si>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</si>
  <si>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</si>
  <si>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</si>
  <si>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</si>
  <si>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</si>
  <si>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</si>
  <si>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</si>
  <si>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</si>
  <si>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</si>
  <si>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</si>
  <si>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</si>
  <si>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</si>
  <si>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</si>
  <si>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</si>
  <si>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</si>
  <si>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</si>
  <si>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</si>
  <si>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</si>
  <si>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</si>
  <si>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</si>
  <si>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</si>
  <si>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</si>
  <si>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</si>
  <si>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</si>
  <si>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</si>
  <si>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</si>
  <si>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</si>
  <si>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</si>
  <si>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</si>
  <si>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</si>
  <si>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</si>
  <si>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</si>
  <si>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</si>
  <si>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</si>
  <si>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</si>
  <si>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</si>
  <si>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</si>
  <si>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</si>
  <si>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</si>
  <si>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</si>
  <si>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</si>
  <si>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</si>
  <si>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</si>
  <si>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</si>
  <si>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</si>
  <si>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</si>
  <si>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</si>
  <si>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</si>
  <si>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</si>
  <si>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</si>
  <si>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</si>
  <si>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</si>
  <si>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</si>
  <si>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</si>
  <si>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</si>
  <si>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</si>
  <si>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</si>
  <si>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</si>
  <si>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</si>
  <si>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</si>
  <si>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</si>
  <si>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</si>
  <si>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</si>
  <si>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</si>
  <si>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</si>
  <si>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</si>
  <si>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</si>
  <si>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</si>
  <si>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</si>
  <si>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</si>
  <si>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</si>
  <si>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</si>
  <si>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</si>
  <si>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</si>
  <si>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</si>
  <si>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</si>
  <si>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</si>
  <si>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</si>
  <si>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</si>
  <si>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</si>
  <si>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</si>
  <si>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</si>
  <si>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</si>
  <si>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</si>
  <si>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</si>
  <si>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</si>
  <si>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</si>
  <si>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</si>
  <si>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</si>
  <si>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</si>
  <si>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</si>
  <si>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</si>
  <si>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</si>
  <si>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</si>
  <si>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</si>
  <si>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</si>
  <si>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</si>
  <si>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</si>
  <si>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</si>
  <si>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</si>
  <si>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</si>
  <si>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</si>
  <si>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</si>
  <si>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</si>
  <si>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</si>
  <si>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</si>
  <si>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</si>
  <si>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</si>
  <si>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</si>
  <si>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</si>
  <si>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</si>
  <si>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</si>
  <si>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</si>
  <si>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</si>
  <si>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</si>
  <si>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</si>
  <si>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</si>
  <si>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</si>
  <si>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</si>
  <si>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</si>
  <si>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</si>
  <si>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</si>
  <si>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</si>
  <si>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</si>
  <si>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</si>
  <si>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</si>
  <si>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</si>
  <si>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</si>
  <si>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</si>
  <si>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</si>
  <si>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</si>
  <si>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</si>
  <si>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</si>
  <si>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</si>
  <si>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</si>
  <si>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</si>
  <si>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</si>
  <si>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</si>
  <si>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</si>
  <si>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</si>
  <si>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</si>
  <si>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</si>
  <si>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</si>
  <si>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</si>
  <si>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</si>
  <si>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</si>
  <si>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</si>
  <si>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</si>
  <si>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</si>
  <si>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</si>
  <si>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</si>
  <si>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</si>
  <si>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</si>
  <si>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</si>
  <si>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</si>
  <si>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</si>
  <si>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</si>
  <si>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</si>
  <si>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</si>
  <si>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</si>
  <si>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</si>
  <si>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</si>
  <si>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</si>
  <si>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</si>
  <si>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</si>
  <si>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</si>
  <si>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</si>
  <si>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</si>
  <si>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</si>
  <si>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</si>
  <si>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</si>
  <si>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</si>
  <si>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</si>
  <si>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</si>
  <si>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</si>
  <si>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</si>
  <si>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</si>
  <si>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</si>
  <si>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</si>
  <si>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</si>
  <si>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</si>
  <si>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</si>
  <si>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</si>
  <si>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</si>
  <si>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</si>
  <si>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</si>
  <si>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</si>
  <si>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</si>
  <si>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</si>
  <si>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</si>
  <si>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</si>
  <si>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</si>
  <si>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</si>
  <si>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</si>
  <si>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</si>
  <si>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</si>
  <si>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</si>
  <si>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</si>
  <si>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</si>
  <si>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</si>
  <si>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</si>
  <si>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</si>
  <si>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</si>
  <si>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</si>
  <si>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</si>
  <si>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</si>
  <si>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</si>
  <si>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</si>
  <si>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</si>
  <si>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</si>
  <si>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</si>
  <si>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</si>
  <si>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</si>
  <si>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</si>
  <si>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</si>
  <si>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</si>
  <si>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</si>
  <si>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</si>
  <si>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</si>
  <si>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</si>
  <si>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</si>
  <si>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</si>
  <si>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</si>
  <si>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</si>
  <si>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</si>
  <si>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</si>
  <si>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</si>
  <si>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</si>
  <si>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</si>
  <si>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</si>
  <si>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</si>
  <si>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</si>
  <si>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</si>
  <si>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</si>
  <si>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</si>
  <si>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</si>
  <si>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</si>
  <si>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</si>
  <si>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</si>
  <si>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</si>
  <si>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</si>
  <si>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</si>
  <si>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</si>
  <si>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</si>
  <si>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</si>
  <si>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</si>
  <si>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</si>
  <si>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</si>
  <si>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</si>
  <si>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</si>
  <si>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</si>
  <si>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</si>
  <si>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</si>
  <si>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</si>
  <si>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</si>
  <si>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</si>
  <si>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</si>
  <si>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</si>
  <si>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</si>
  <si>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</si>
  <si>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</si>
  <si>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</si>
  <si>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</si>
  <si>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</si>
  <si>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</si>
  <si>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</si>
  <si>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</si>
  <si>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</si>
  <si>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</si>
  <si>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</si>
  <si>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</si>
  <si>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</si>
  <si>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</si>
  <si>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</si>
  <si>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</si>
  <si>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</si>
  <si>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</si>
  <si>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</si>
  <si>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</si>
  <si>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</si>
  <si>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</si>
  <si>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</si>
  <si>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</si>
  <si>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</si>
  <si>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</si>
  <si>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</si>
  <si>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</si>
  <si>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</si>
  <si>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</si>
  <si>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</si>
  <si>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</si>
  <si>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</si>
  <si>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</si>
  <si>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</si>
  <si>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</si>
  <si>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</si>
  <si>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</si>
  <si>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</si>
  <si>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</si>
  <si>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</si>
  <si>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</si>
  <si>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</si>
  <si>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</si>
  <si>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</si>
  <si>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</si>
  <si>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</si>
  <si>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</si>
  <si>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</si>
  <si>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</si>
  <si>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</si>
  <si>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</si>
  <si>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</si>
  <si>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</si>
  <si>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</si>
  <si>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</si>
  <si>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</si>
  <si>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</si>
  <si>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</si>
  <si>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</si>
  <si>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</si>
  <si>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</si>
  <si>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</si>
  <si>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</si>
  <si>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</si>
  <si>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</si>
  <si>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</si>
  <si>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</si>
  <si>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</si>
  <si>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</si>
  <si>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</si>
  <si>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</si>
  <si>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</si>
  <si>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</si>
  <si>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</si>
  <si>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</si>
  <si>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</si>
  <si>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</si>
  <si>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</si>
  <si>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</si>
  <si>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</si>
  <si>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</si>
  <si>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</si>
  <si>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</si>
  <si>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</si>
  <si>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</si>
  <si>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</si>
  <si>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</si>
  <si>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</si>
  <si>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</si>
  <si>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</si>
  <si>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</si>
  <si>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</si>
  <si>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</si>
  <si>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</si>
  <si>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</si>
  <si>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</si>
  <si>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</si>
  <si>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</si>
  <si>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</si>
  <si>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</si>
  <si>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</si>
  <si>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</si>
  <si>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</si>
  <si>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</si>
  <si>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</si>
  <si>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</si>
  <si>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</si>
  <si>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</si>
  <si>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</si>
  <si>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</si>
  <si>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</si>
  <si>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</si>
  <si>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</si>
  <si>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</si>
  <si>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</si>
  <si>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</si>
  <si>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</si>
  <si>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</si>
  <si>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</si>
  <si>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</si>
  <si>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</si>
  <si>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</si>
  <si>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</si>
  <si>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</si>
  <si>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</si>
  <si>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</si>
  <si>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</si>
  <si>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</si>
  <si>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</si>
  <si>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</si>
  <si>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</si>
  <si>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</si>
  <si>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</si>
  <si>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</si>
  <si>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</si>
  <si>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</si>
  <si>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</si>
  <si>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</si>
  <si>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</si>
  <si>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</si>
  <si>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</si>
  <si>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</si>
  <si>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</si>
  <si>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</si>
  <si>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</si>
  <si>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</si>
  <si>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</si>
  <si>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</si>
  <si>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</si>
  <si>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</si>
  <si>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</si>
  <si>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</si>
  <si>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</si>
  <si>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</si>
  <si>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</si>
  <si>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</si>
  <si>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</si>
  <si>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</si>
  <si>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</si>
  <si>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</si>
  <si>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</si>
  <si>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</si>
  <si>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</si>
  <si>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</si>
  <si>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</si>
  <si>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</si>
  <si>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</si>
  <si>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</si>
  <si>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</si>
  <si>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</si>
  <si>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</si>
  <si>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</si>
  <si>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</si>
  <si>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</si>
  <si>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</si>
  <si>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</si>
  <si>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</si>
  <si>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</si>
  <si>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</si>
  <si>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</si>
  <si>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</si>
  <si>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</si>
  <si>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</si>
  <si>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</si>
  <si>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</si>
  <si>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</si>
  <si>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</si>
  <si>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</si>
  <si>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</si>
  <si>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</si>
  <si>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</si>
  <si>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</si>
  <si>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</si>
  <si>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</si>
  <si>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</si>
  <si>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</si>
  <si>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</si>
  <si>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</si>
  <si>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</si>
  <si>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</si>
  <si>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</si>
  <si>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</si>
  <si>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</si>
  <si>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</si>
  <si>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</si>
  <si>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</si>
  <si>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</si>
  <si>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</si>
  <si>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</si>
  <si>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</si>
  <si>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</si>
  <si>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</si>
  <si>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</si>
  <si>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</si>
  <si>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</si>
  <si>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</si>
  <si>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</si>
  <si>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</si>
  <si>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</si>
  <si>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</si>
  <si>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</si>
  <si>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</si>
  <si>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</si>
  <si>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</si>
  <si>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</si>
  <si>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</si>
  <si>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</si>
  <si>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</si>
  <si>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</si>
  <si>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</si>
  <si>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</si>
  <si>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</si>
  <si>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</si>
  <si>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</si>
  <si>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</si>
  <si>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</si>
  <si>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</si>
  <si>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</si>
  <si>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</si>
  <si>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</si>
  <si>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</si>
  <si>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</si>
  <si>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</si>
  <si>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</si>
  <si>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</si>
  <si>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</si>
  <si>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</si>
  <si>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</si>
  <si>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</si>
  <si>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</si>
  <si>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</si>
  <si>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</si>
  <si>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</si>
  <si>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</si>
  <si>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</si>
  <si>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</si>
  <si>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</si>
  <si>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</si>
  <si>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</si>
  <si>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</si>
  <si>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</si>
  <si>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</si>
  <si>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</si>
  <si>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</si>
  <si>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</si>
  <si>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</si>
  <si>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</si>
  <si>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</si>
  <si>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</si>
  <si>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</si>
  <si>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</si>
  <si>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</si>
  <si>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</si>
  <si>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</si>
  <si>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</si>
  <si>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</si>
  <si>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</si>
  <si>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</si>
  <si>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</si>
  <si>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</si>
  <si>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</si>
  <si>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</si>
  <si>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</si>
  <si>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</si>
  <si>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</si>
  <si>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</si>
  <si>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</si>
  <si>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</si>
  <si>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</si>
  <si>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</si>
  <si>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</si>
  <si>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</si>
  <si>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</si>
  <si>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</si>
  <si>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</si>
  <si>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</si>
  <si>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</si>
  <si>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</si>
  <si>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</si>
  <si>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</si>
  <si>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</si>
  <si>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</si>
  <si>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</si>
  <si>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</si>
  <si>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</si>
  <si>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</si>
  <si>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</si>
  <si>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</si>
  <si>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</si>
  <si>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</si>
  <si>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</si>
  <si>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</si>
  <si>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</si>
  <si>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</si>
  <si>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</si>
  <si>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</si>
  <si>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</si>
  <si>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</si>
  <si>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</si>
  <si>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</si>
  <si>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</si>
  <si>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</si>
  <si>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</si>
  <si>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</si>
  <si>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</si>
  <si>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</si>
  <si>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</si>
  <si>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</si>
  <si>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</si>
  <si>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</si>
  <si>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</si>
  <si>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</si>
  <si>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</si>
  <si>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</si>
  <si>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</si>
  <si>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</si>
  <si>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</si>
  <si>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</si>
  <si>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</si>
  <si>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</si>
  <si>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</si>
  <si>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</si>
  <si>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</si>
  <si>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</si>
  <si>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</si>
  <si>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</si>
  <si>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</si>
  <si>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</si>
  <si>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</si>
  <si>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</si>
  <si>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</si>
  <si>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</si>
  <si>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</si>
  <si>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</si>
  <si>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</si>
  <si>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</si>
  <si>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</si>
  <si>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</si>
  <si>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</si>
  <si>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</si>
  <si>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</si>
  <si>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</si>
  <si>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</si>
  <si>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</si>
  <si>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</si>
  <si>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</si>
  <si>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</si>
  <si>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</si>
  <si>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</si>
  <si>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</si>
  <si>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</si>
  <si>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</si>
  <si>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</si>
  <si>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</si>
  <si>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</si>
  <si>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</si>
  <si>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</si>
  <si>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</si>
  <si>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</si>
  <si>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</si>
  <si>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</si>
  <si>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</si>
  <si>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</si>
  <si>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</si>
  <si>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</si>
  <si>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</si>
  <si>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</si>
  <si>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</si>
  <si>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</si>
  <si>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</si>
  <si>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</si>
  <si>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</si>
  <si>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</si>
  <si>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</si>
  <si>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</si>
  <si>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</si>
  <si>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</si>
  <si>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</si>
  <si>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</si>
  <si>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</si>
  <si>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</si>
  <si>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</si>
  <si>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</si>
  <si>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</si>
  <si>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</si>
  <si>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</si>
  <si>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</si>
  <si>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</si>
  <si>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</si>
  <si>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</si>
  <si>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</si>
  <si>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</si>
  <si>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</si>
  <si>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</si>
  <si>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</si>
  <si>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</si>
  <si>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</si>
  <si>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</si>
  <si>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</si>
  <si>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</si>
  <si>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</si>
  <si>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</si>
  <si>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</si>
  <si>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</si>
  <si>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</si>
  <si>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</si>
  <si>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</si>
  <si>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</si>
  <si>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</si>
  <si>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</si>
  <si>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</si>
  <si>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</si>
  <si>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</si>
  <si>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</si>
  <si>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</si>
  <si>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</si>
  <si>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</si>
  <si>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</si>
  <si>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</si>
  <si>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</si>
  <si>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</si>
  <si>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</si>
  <si>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</si>
  <si>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</si>
  <si>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</si>
  <si>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</si>
  <si>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</si>
  <si>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</si>
  <si>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</si>
  <si>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</si>
  <si>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</si>
  <si>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</si>
  <si>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</si>
  <si>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</si>
  <si>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</si>
  <si>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</si>
  <si>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</si>
  <si>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</si>
  <si>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</si>
  <si>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</si>
  <si>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</si>
  <si>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</si>
  <si>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</si>
  <si>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</si>
  <si>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</si>
  <si>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</si>
  <si>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</si>
  <si>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</si>
  <si>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</si>
  <si>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</si>
  <si>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</si>
  <si>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</si>
  <si>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</si>
  <si>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</si>
  <si>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</si>
  <si>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</si>
  <si>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</si>
  <si>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</si>
  <si>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</si>
  <si>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</si>
  <si>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</si>
  <si>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</si>
  <si>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</si>
  <si>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</si>
  <si>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</si>
  <si>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</si>
  <si>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</si>
  <si>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</si>
  <si>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</si>
  <si>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</si>
  <si>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</si>
  <si>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</si>
  <si>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</si>
  <si>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</si>
  <si>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</si>
  <si>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</si>
  <si>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</si>
  <si>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</si>
  <si>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</si>
  <si>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</si>
  <si>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</si>
  <si>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</si>
  <si>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</si>
  <si>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</si>
  <si>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</si>
  <si>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</si>
  <si>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</si>
  <si>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</si>
  <si>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</si>
  <si>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</si>
  <si>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</si>
  <si>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</si>
  <si>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</si>
  <si>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</si>
  <si>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</si>
  <si>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</si>
  <si>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</si>
  <si>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</si>
  <si>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</si>
  <si>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</si>
  <si>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</si>
  <si>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</si>
  <si>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</si>
  <si>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</si>
  <si>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</si>
  <si>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</si>
  <si>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</si>
  <si>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</si>
  <si>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</si>
  <si>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</si>
  <si>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</si>
  <si>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</si>
  <si>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</si>
  <si>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</si>
  <si>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</si>
  <si>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</si>
  <si>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</si>
  <si>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</si>
  <si>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</si>
  <si>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</si>
  <si>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</si>
  <si>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</si>
  <si>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</si>
  <si>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</si>
  <si>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</si>
  <si>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</si>
  <si>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</si>
  <si>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</si>
  <si>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</si>
  <si>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</si>
  <si>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</si>
  <si>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</si>
  <si>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</si>
  <si>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</si>
  <si>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</si>
  <si>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</si>
  <si>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</si>
  <si>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</si>
  <si>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</si>
  <si>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</si>
  <si>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</si>
  <si>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</si>
  <si>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</si>
  <si>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</si>
  <si>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</si>
  <si>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</si>
  <si>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</si>
  <si>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</si>
  <si>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</si>
  <si>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</si>
  <si>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</si>
  <si>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</si>
  <si>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</si>
  <si>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</si>
  <si>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</si>
  <si>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</si>
  <si>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</si>
  <si>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</si>
  <si>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</si>
  <si>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</si>
  <si>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</si>
  <si>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</si>
  <si>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</si>
  <si>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</si>
  <si>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</si>
  <si>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</si>
  <si>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</si>
  <si>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</si>
  <si>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</si>
  <si>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</si>
  <si>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</si>
  <si>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</si>
  <si>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</si>
  <si>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</si>
  <si>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</si>
  <si>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</si>
  <si>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</si>
  <si>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</si>
  <si>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</si>
  <si>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</si>
  <si>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</si>
  <si>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</si>
  <si>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</si>
  <si>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</si>
  <si>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</si>
  <si>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</si>
  <si>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</si>
  <si>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</si>
  <si>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</si>
  <si>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</si>
  <si>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</si>
  <si>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</si>
  <si>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</si>
  <si>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</si>
  <si>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</si>
  <si>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</si>
  <si>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</si>
  <si>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</si>
  <si>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</si>
  <si>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</si>
  <si>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</si>
  <si>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</si>
  <si>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</si>
  <si>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</si>
  <si>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</si>
  <si>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</si>
  <si>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</si>
  <si>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</si>
  <si>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</si>
  <si>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</si>
  <si>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</si>
  <si>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</si>
  <si>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</si>
  <si>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</si>
  <si>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</si>
  <si>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</si>
  <si>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</si>
  <si>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</si>
  <si>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</si>
  <si>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</si>
  <si>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</si>
  <si>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</si>
  <si>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</si>
  <si>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</si>
  <si>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</si>
  <si>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</si>
  <si>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</si>
  <si>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</si>
  <si>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</si>
  <si>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</si>
  <si>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</si>
  <si>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</si>
  <si>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</si>
  <si>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</si>
  <si>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</si>
  <si>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</si>
  <si>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</si>
  <si>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</si>
  <si>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</si>
  <si>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</si>
  <si>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</si>
  <si>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</si>
  <si>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</si>
  <si>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</si>
  <si>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</si>
  <si>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</si>
  <si>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</si>
  <si>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</si>
  <si>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</si>
  <si>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</si>
  <si>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</si>
  <si>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</si>
  <si>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</si>
  <si>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</si>
  <si>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</si>
  <si>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</si>
  <si>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</si>
  <si>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</si>
  <si>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</si>
  <si>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</si>
  <si>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</si>
  <si>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</si>
  <si>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</si>
  <si>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</si>
  <si>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</si>
  <si>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</si>
  <si>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</si>
  <si>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</si>
  <si>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</si>
  <si>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</si>
  <si>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</si>
  <si>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</si>
  <si>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</si>
  <si>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</si>
  <si>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</si>
  <si>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</si>
  <si>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</si>
  <si>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</si>
  <si>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</si>
  <si>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</si>
  <si>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</si>
  <si>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</si>
  <si>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</si>
  <si>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</si>
  <si>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</si>
  <si>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</si>
  <si>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</si>
  <si>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</si>
  <si>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</si>
  <si>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</si>
  <si>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</si>
  <si>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</si>
  <si>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</si>
  <si>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</si>
  <si>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</si>
  <si>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</si>
  <si>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</si>
  <si>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</si>
  <si>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</si>
  <si>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</si>
  <si>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</si>
  <si>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</si>
  <si>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</si>
  <si>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</si>
  <si>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</si>
  <si>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</si>
  <si>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</si>
  <si>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</si>
  <si>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</si>
  <si>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</si>
  <si>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</si>
  <si>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</si>
  <si>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</si>
  <si>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</si>
  <si>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</si>
  <si>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</si>
  <si>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</si>
  <si>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</si>
  <si>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</si>
  <si>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</si>
  <si>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</si>
  <si>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</si>
  <si>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</si>
  <si>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</si>
  <si>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</si>
  <si>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</si>
  <si>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</si>
  <si>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</si>
  <si>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</si>
  <si>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</si>
  <si>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</si>
  <si>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</si>
  <si>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</si>
  <si>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</si>
  <si>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</si>
  <si>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</si>
  <si>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</si>
  <si>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</si>
  <si>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</si>
  <si>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</si>
  <si>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</si>
  <si>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</si>
  <si>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</si>
  <si>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</si>
  <si>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</si>
  <si>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</si>
  <si>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</si>
  <si>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</si>
  <si>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</si>
  <si>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</si>
  <si>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</si>
  <si>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</si>
  <si>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</si>
  <si>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</si>
  <si>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</si>
  <si>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</si>
  <si>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</si>
  <si>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</si>
  <si>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</si>
  <si>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</si>
  <si>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</si>
  <si>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</si>
  <si>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</si>
  <si>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</si>
  <si>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</si>
  <si>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</si>
  <si>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</si>
  <si>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</si>
  <si>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</si>
  <si>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</si>
  <si>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</si>
  <si>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</si>
  <si>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</si>
  <si>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</si>
  <si>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</si>
  <si>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</si>
  <si>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</si>
  <si>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</si>
  <si>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</si>
  <si>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</si>
  <si>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</si>
  <si>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</si>
  <si>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</si>
  <si>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</si>
  <si>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</si>
  <si>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</si>
  <si>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</si>
  <si>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</si>
  <si>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</si>
  <si>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</si>
  <si>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</si>
  <si>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</si>
  <si>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</si>
  <si>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</si>
  <si>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</si>
  <si>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</si>
  <si>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</si>
  <si>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</si>
  <si>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</si>
  <si>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</si>
  <si>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</si>
  <si>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</si>
  <si>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</si>
  <si>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</si>
  <si>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</si>
  <si>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</si>
  <si>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</si>
  <si>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</si>
  <si>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</si>
  <si>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</si>
  <si>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</si>
  <si>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</si>
  <si>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</si>
  <si>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</si>
  <si>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</si>
  <si>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</si>
  <si>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</si>
  <si>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</si>
  <si>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</si>
  <si>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</si>
  <si>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</si>
  <si>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</si>
  <si>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</si>
  <si>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</si>
  <si>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</si>
  <si>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</si>
  <si>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</si>
  <si>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</si>
  <si>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</si>
  <si>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</si>
  <si>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</si>
  <si>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</si>
  <si>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</si>
  <si>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</si>
  <si>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</si>
  <si>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</si>
  <si>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</si>
  <si>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</si>
  <si>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</si>
  <si>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</si>
  <si>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</si>
  <si>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</si>
  <si>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</si>
  <si>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</si>
  <si>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</si>
  <si>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</si>
  <si>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</si>
  <si>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</si>
  <si>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</si>
  <si>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</si>
  <si>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</si>
  <si>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</si>
  <si>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</si>
  <si>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</si>
  <si>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</si>
  <si>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</si>
  <si>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</si>
  <si>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</si>
  <si>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</si>
  <si>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</si>
  <si>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</si>
  <si>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</si>
  <si>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</si>
  <si>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</si>
  <si>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</si>
  <si>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</si>
  <si>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</si>
  <si>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</si>
  <si>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</si>
  <si>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</si>
  <si>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</si>
  <si>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</si>
  <si>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</si>
  <si>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</si>
  <si>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</si>
  <si>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</si>
  <si>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</si>
  <si>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</si>
  <si>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</si>
  <si>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</si>
  <si>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</si>
  <si>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</si>
  <si>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</si>
  <si>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</si>
  <si>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</si>
  <si>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</si>
  <si>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</si>
  <si>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</si>
  <si>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</si>
  <si>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</si>
  <si>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</si>
  <si>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</si>
  <si>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</si>
  <si>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</si>
  <si>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</si>
  <si>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</si>
  <si>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</si>
  <si>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</si>
  <si>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</si>
  <si>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</si>
  <si>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</si>
  <si>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</si>
  <si>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</si>
  <si>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</si>
  <si>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</si>
  <si>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</si>
  <si>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</si>
  <si>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</si>
  <si>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</si>
  <si>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</si>
  <si>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</si>
  <si>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</si>
  <si>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</si>
  <si>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</si>
  <si>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</si>
  <si>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</si>
  <si>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</si>
  <si>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</si>
  <si>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</si>
  <si>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</si>
  <si>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</si>
  <si>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</si>
  <si>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</si>
  <si>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</si>
  <si>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</si>
  <si>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</si>
  <si>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</si>
  <si>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</si>
  <si>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</si>
  <si>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</si>
  <si>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</si>
  <si>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</si>
  <si>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</si>
  <si>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</si>
  <si>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</si>
  <si>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</si>
  <si>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</si>
  <si>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</si>
  <si>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</si>
  <si>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</si>
  <si>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</si>
  <si>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</si>
  <si>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</si>
  <si>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</si>
  <si>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</si>
  <si>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</si>
  <si>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</si>
  <si>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</si>
  <si>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</si>
  <si>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</si>
  <si>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</si>
  <si>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</si>
  <si>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</si>
  <si>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</si>
  <si>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</si>
  <si>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</si>
  <si>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</si>
  <si>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</si>
  <si>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</si>
  <si>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</si>
  <si>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</si>
  <si>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</si>
  <si>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</si>
  <si>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</si>
  <si>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</si>
  <si>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</si>
  <si>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</si>
  <si>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</si>
  <si>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</si>
  <si>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</si>
  <si>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</si>
  <si>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</si>
  <si>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</si>
  <si>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</si>
  <si>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</si>
  <si>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</si>
  <si>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</si>
  <si>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</si>
  <si>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</si>
  <si>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</si>
  <si>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</si>
  <si>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</si>
  <si>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</si>
  <si>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</si>
  <si>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</si>
  <si>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</si>
  <si>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</si>
  <si>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</si>
  <si>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</si>
  <si>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</si>
  <si>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</si>
  <si>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</si>
  <si>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</si>
  <si>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</si>
  <si>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</si>
  <si>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</si>
  <si>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</si>
  <si>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</si>
  <si>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</si>
  <si>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</si>
  <si>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</si>
  <si>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</si>
  <si>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</si>
  <si>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</si>
  <si>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</si>
  <si>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</si>
  <si>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</si>
  <si>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</si>
  <si>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</si>
  <si>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</si>
  <si>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</si>
  <si>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</si>
  <si>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</si>
  <si>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</si>
  <si>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</si>
  <si>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</si>
  <si>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</si>
  <si>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</si>
  <si>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</si>
  <si>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</si>
  <si>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</si>
  <si>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</si>
  <si>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</si>
  <si>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</si>
  <si>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</si>
  <si>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</si>
  <si>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</si>
  <si>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</si>
  <si>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</si>
  <si>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</si>
  <si>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</si>
  <si>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</si>
  <si>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</si>
  <si>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</si>
  <si>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</si>
  <si>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</si>
  <si>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</si>
  <si>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</si>
  <si>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</si>
  <si>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</si>
  <si>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</si>
  <si>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</si>
  <si>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</si>
  <si>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</si>
  <si>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</si>
  <si>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</si>
  <si>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</si>
  <si>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</si>
  <si>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</si>
  <si>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</si>
  <si>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</si>
  <si>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</si>
  <si>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</si>
  <si>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</si>
  <si>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</si>
  <si>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</si>
  <si>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</si>
  <si>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</si>
  <si>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</si>
  <si>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</si>
  <si>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</si>
  <si>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</si>
  <si>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</si>
  <si>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</si>
  <si>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</si>
  <si>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</si>
  <si>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</si>
  <si>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</si>
  <si>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</si>
  <si>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</si>
  <si>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</si>
  <si>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</si>
  <si>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</si>
  <si>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</si>
  <si>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</si>
  <si>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</si>
  <si>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</si>
  <si>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</si>
  <si>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</si>
  <si>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</si>
  <si>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</si>
  <si>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</si>
  <si>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</si>
  <si>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</si>
  <si>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</si>
  <si>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</si>
  <si>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</si>
  <si>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</si>
  <si>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</si>
  <si>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</si>
  <si>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</si>
  <si>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</si>
  <si>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</si>
  <si>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</si>
  <si>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</si>
  <si>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</si>
  <si>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</si>
  <si>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</si>
  <si>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</si>
  <si>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</si>
  <si>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</si>
  <si>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</si>
  <si>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</si>
  <si>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</si>
  <si>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</si>
  <si>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</si>
  <si>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</si>
  <si>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</si>
  <si>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</si>
  <si>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</si>
  <si>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</si>
  <si>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</si>
  <si>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</si>
  <si>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</si>
  <si>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</si>
  <si>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</si>
  <si>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</si>
  <si>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</si>
  <si>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</si>
  <si>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</si>
  <si>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</si>
  <si>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</si>
  <si>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</si>
  <si>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</si>
  <si>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</si>
  <si>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</si>
  <si>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</si>
  <si>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</si>
  <si>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</si>
  <si>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</si>
  <si>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</si>
  <si>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</si>
  <si>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</si>
  <si>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</si>
  <si>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</si>
  <si>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</si>
  <si>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</si>
  <si>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</si>
  <si>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</si>
  <si>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</si>
  <si>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</si>
  <si>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</si>
  <si>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</si>
  <si>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</si>
  <si>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</si>
  <si>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</si>
  <si>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</si>
  <si>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</si>
  <si>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</si>
  <si>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</si>
  <si>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</si>
  <si>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</si>
  <si>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</si>
  <si>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</si>
  <si>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</si>
  <si>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</si>
  <si>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</si>
  <si>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</si>
  <si>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</si>
  <si>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</si>
  <si>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</si>
  <si>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</si>
  <si>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</si>
  <si>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</si>
  <si>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</si>
  <si>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</si>
  <si>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</si>
  <si>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</si>
  <si>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</si>
  <si>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</si>
  <si>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</si>
  <si>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</si>
  <si>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</si>
  <si>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</si>
  <si>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</si>
  <si>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</si>
  <si>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</si>
  <si>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</si>
  <si>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</si>
  <si>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</si>
  <si>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</si>
  <si>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</si>
  <si>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</si>
  <si>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</si>
  <si>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</si>
  <si>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</si>
  <si>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</si>
  <si>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</si>
  <si>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</si>
  <si>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</si>
  <si>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</si>
  <si>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</si>
  <si>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</si>
  <si>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</si>
  <si>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</si>
  <si>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</si>
  <si>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</si>
  <si>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</si>
  <si>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</si>
  <si>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</si>
  <si>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</si>
  <si>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</si>
  <si>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</si>
  <si>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</si>
  <si>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</si>
  <si>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</si>
  <si>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</si>
  <si>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</si>
  <si>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</si>
  <si>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</si>
  <si>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</si>
  <si>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</si>
  <si>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</si>
  <si>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</si>
  <si>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</si>
  <si>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</si>
  <si>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</si>
  <si>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</si>
  <si>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</si>
  <si>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</si>
  <si>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</si>
  <si>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</si>
  <si>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</si>
  <si>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</si>
  <si>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</si>
  <si>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</si>
  <si>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</si>
  <si>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</si>
  <si>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</si>
  <si>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</si>
  <si>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</si>
  <si>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</si>
  <si>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</si>
  <si>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</si>
  <si>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</si>
  <si>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</si>
  <si>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</si>
  <si>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</si>
  <si>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</si>
  <si>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</si>
  <si>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</si>
  <si>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</si>
  <si>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</si>
  <si>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</si>
  <si>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</si>
  <si>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</si>
  <si>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</si>
  <si>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</si>
  <si>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</si>
  <si>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</si>
  <si>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</si>
  <si>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</si>
  <si>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</si>
  <si>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</si>
  <si>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</si>
  <si>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</si>
  <si>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</si>
  <si>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</si>
  <si>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</si>
  <si>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</si>
  <si>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</si>
  <si>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</si>
  <si>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</si>
  <si>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</si>
  <si>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</si>
  <si>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</si>
  <si>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</si>
  <si>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</si>
  <si>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</si>
  <si>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</si>
  <si>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</si>
  <si>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</si>
  <si>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</si>
  <si>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</si>
  <si>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</si>
  <si>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</si>
  <si>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</si>
  <si>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</si>
  <si>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</si>
  <si>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</si>
  <si>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</si>
  <si>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</si>
  <si>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</si>
  <si>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</si>
  <si>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</si>
  <si>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</si>
  <si>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</si>
  <si>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</si>
  <si>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</si>
  <si>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</si>
  <si>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</si>
  <si>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</si>
  <si>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</si>
  <si>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</si>
  <si>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</si>
  <si>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</si>
  <si>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</si>
  <si>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</si>
  <si>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</si>
  <si>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</si>
  <si>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</si>
  <si>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</si>
  <si>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</si>
  <si>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</si>
  <si>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</si>
  <si>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</si>
  <si>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</si>
  <si>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</si>
  <si>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</si>
  <si>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</si>
  <si>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</si>
  <si>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</si>
  <si>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</si>
  <si>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</si>
  <si>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</si>
  <si>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</si>
  <si>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</si>
  <si>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</si>
  <si>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</si>
  <si>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</si>
  <si>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</si>
  <si>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</si>
  <si>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</si>
  <si>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</si>
  <si>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</si>
  <si>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</si>
  <si>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</si>
  <si>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</si>
  <si>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</si>
  <si>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</si>
  <si>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</si>
  <si>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</si>
  <si>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</si>
  <si>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</si>
  <si>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</si>
  <si>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</si>
  <si>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</si>
  <si>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</si>
  <si>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</si>
  <si>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</si>
  <si>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</si>
  <si>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</si>
  <si>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</si>
  <si>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</si>
  <si>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</si>
  <si>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</si>
  <si>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</si>
  <si>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</si>
  <si>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</si>
  <si>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</si>
  <si>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</si>
  <si>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</si>
  <si>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</si>
  <si>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</si>
  <si>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</si>
  <si>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</si>
  <si>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</si>
  <si>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</si>
  <si>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</si>
  <si>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</si>
  <si>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</si>
  <si>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</si>
  <si>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</si>
  <si>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</si>
  <si>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</si>
  <si>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</si>
  <si>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</si>
  <si>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</si>
  <si>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</si>
  <si>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</si>
  <si>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</si>
  <si>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</si>
  <si>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</si>
  <si>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</si>
  <si>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</si>
  <si>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</si>
  <si>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</si>
  <si>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</si>
  <si>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</si>
  <si>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</si>
  <si>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</si>
  <si>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</si>
  <si>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</si>
  <si>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</si>
  <si>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</si>
  <si>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</si>
  <si>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</si>
  <si>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</si>
  <si>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</si>
  <si>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</si>
  <si>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</si>
  <si>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</si>
  <si>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</si>
  <si>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</si>
  <si>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</si>
  <si>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</si>
  <si>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</si>
  <si>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</si>
  <si>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</si>
  <si>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</si>
  <si>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</si>
  <si>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</si>
  <si>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</si>
  <si>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</si>
  <si>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</si>
  <si>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</si>
  <si>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</si>
  <si>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</si>
  <si>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</si>
  <si>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</si>
  <si>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</si>
  <si>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</si>
  <si>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</si>
  <si>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</si>
  <si>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</si>
  <si>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</si>
  <si>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</si>
  <si>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</si>
  <si>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</si>
  <si>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</si>
  <si>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</si>
  <si>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</si>
  <si>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</si>
  <si>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</si>
  <si>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</si>
  <si>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</si>
  <si>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</si>
  <si>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</si>
  <si>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</si>
  <si>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</si>
  <si>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</si>
  <si>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</si>
  <si>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</si>
  <si>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</si>
  <si>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</si>
  <si>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</si>
  <si>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</si>
  <si>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</si>
  <si>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</si>
  <si>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</si>
  <si>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</si>
  <si>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</si>
  <si>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</si>
  <si>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</si>
  <si>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</si>
  <si>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</si>
  <si>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</si>
  <si>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</si>
  <si>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</si>
  <si>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</si>
  <si>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</si>
  <si>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</si>
  <si>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</si>
  <si>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</si>
  <si>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</si>
  <si>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</si>
  <si>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</si>
  <si>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</si>
  <si>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</si>
  <si>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</si>
  <si>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</si>
  <si>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</si>
  <si>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</si>
  <si>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</si>
  <si>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</si>
  <si>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</si>
  <si>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</si>
  <si>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</si>
  <si>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</si>
  <si>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</si>
  <si>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</si>
  <si>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</si>
  <si>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</si>
  <si>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</si>
  <si>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</si>
  <si>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</si>
  <si>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</si>
  <si>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</si>
  <si>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</si>
  <si>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</si>
  <si>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</si>
  <si>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</si>
  <si>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</si>
  <si>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</si>
  <si>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</si>
  <si>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</si>
  <si>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</si>
  <si>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</si>
  <si>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</si>
  <si>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</si>
  <si>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</si>
  <si>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</si>
  <si>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</si>
  <si>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</si>
  <si>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</si>
  <si>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</si>
  <si>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</si>
  <si>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</si>
  <si>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</si>
  <si>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</si>
  <si>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</si>
  <si>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</si>
  <si>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</si>
  <si>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</si>
  <si>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</si>
  <si>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</si>
  <si>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</si>
  <si>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</si>
  <si>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</si>
  <si>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</si>
  <si>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</si>
  <si>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</si>
  <si>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</si>
  <si>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</si>
  <si>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</si>
  <si>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</si>
  <si>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</si>
  <si>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</si>
  <si>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</si>
  <si>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</si>
  <si>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</si>
  <si>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</si>
  <si>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</si>
  <si>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</si>
  <si>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</si>
  <si>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</si>
  <si>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</si>
  <si>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</si>
  <si>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</si>
  <si>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</si>
  <si>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</si>
  <si>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</si>
  <si>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</si>
  <si>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</si>
  <si>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</si>
  <si>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</si>
  <si>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</si>
  <si>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</si>
  <si>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</si>
  <si>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</si>
  <si>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</si>
  <si>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</si>
  <si>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</si>
  <si>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</si>
  <si>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</si>
  <si>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</si>
  <si>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</si>
  <si>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</si>
  <si>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</si>
  <si>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</si>
  <si>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</si>
  <si>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</si>
  <si>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</si>
  <si>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</si>
  <si>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</si>
  <si>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</si>
  <si>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</si>
  <si>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</si>
  <si>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</si>
  <si>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</si>
  <si>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</si>
  <si>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</si>
  <si>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</si>
  <si>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</si>
  <si>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</si>
  <si>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</si>
  <si>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</si>
  <si>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</si>
  <si>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</si>
  <si>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</si>
  <si>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</si>
  <si>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</si>
  <si>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</si>
  <si>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</si>
  <si>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</si>
  <si>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</si>
  <si>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</si>
  <si>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</si>
  <si>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</si>
  <si>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</si>
  <si>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</si>
  <si>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</si>
  <si>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</si>
  <si>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</si>
  <si>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</si>
  <si>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</si>
  <si>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</si>
  <si>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</si>
  <si>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</si>
  <si>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</si>
  <si>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</si>
  <si>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</si>
  <si>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</si>
  <si>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</si>
  <si>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</si>
  <si>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</si>
  <si>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</si>
  <si>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</si>
  <si>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</si>
  <si>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</si>
  <si>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</si>
  <si>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</si>
  <si>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</si>
  <si>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</si>
  <si>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</si>
  <si>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</si>
  <si>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</si>
  <si>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</si>
  <si>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</si>
  <si>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</si>
  <si>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</si>
  <si>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</si>
  <si>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</si>
  <si>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</si>
  <si>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</si>
  <si>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</si>
  <si>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</si>
  <si>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</si>
  <si>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</si>
  <si>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</si>
  <si>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</si>
  <si>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</si>
  <si>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</si>
  <si>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</si>
  <si>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</si>
  <si>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</si>
  <si>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</si>
  <si>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</si>
  <si>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</si>
  <si>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</si>
  <si>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</si>
  <si>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</si>
  <si>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</si>
  <si>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</si>
  <si>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</si>
  <si>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</si>
  <si>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</si>
  <si>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</si>
  <si>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</si>
  <si>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</si>
  <si>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</si>
  <si>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</si>
  <si>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</si>
  <si>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</si>
  <si>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</si>
  <si>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</si>
  <si>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</si>
  <si>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</si>
  <si>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</si>
  <si>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</si>
  <si>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</si>
  <si>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</si>
  <si>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</si>
  <si>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</si>
  <si>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</si>
  <si>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</si>
  <si>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</si>
  <si>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</si>
  <si>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</si>
  <si>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</si>
  <si>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</si>
  <si>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</si>
  <si>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</si>
  <si>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</si>
  <si>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</si>
  <si>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</si>
  <si>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</si>
  <si>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</si>
  <si>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</si>
  <si>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</si>
  <si>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</si>
  <si>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</si>
  <si>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</si>
  <si>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</si>
  <si>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</si>
  <si>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</si>
  <si>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</si>
  <si>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</si>
  <si>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</si>
  <si>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</si>
  <si>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</si>
  <si>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</si>
  <si>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</si>
  <si>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</si>
  <si>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</si>
  <si>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</si>
  <si>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</si>
  <si>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</si>
  <si>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</si>
  <si>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</si>
  <si>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</si>
  <si>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</si>
  <si>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</si>
  <si>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</si>
  <si>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</si>
  <si>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</si>
  <si>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</si>
  <si>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</si>
  <si>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</si>
  <si>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</si>
  <si>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</si>
  <si>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</si>
  <si>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</si>
  <si>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</si>
  <si>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</si>
  <si>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</si>
  <si>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</si>
  <si>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</si>
  <si>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</si>
  <si>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</si>
  <si>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</si>
  <si>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</si>
  <si>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</si>
  <si>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</si>
  <si>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</si>
  <si>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</si>
  <si>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</si>
  <si>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</si>
  <si>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</si>
  <si>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</si>
  <si>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</si>
  <si>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</si>
  <si>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</si>
  <si>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</si>
  <si>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</si>
  <si>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</si>
  <si>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</si>
  <si>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</si>
  <si>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</si>
  <si>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</si>
  <si>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</si>
  <si>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</si>
  <si>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</si>
  <si>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</si>
  <si>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</si>
  <si>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</si>
  <si>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</si>
  <si>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</si>
  <si>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</si>
  <si>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</si>
  <si>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</si>
  <si>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</si>
  <si>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</si>
  <si>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</si>
  <si>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</si>
  <si>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</si>
  <si>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</si>
  <si>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</si>
  <si>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</si>
  <si>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</si>
  <si>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</si>
  <si>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</si>
  <si>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</si>
  <si>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</si>
  <si>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</si>
  <si>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</si>
  <si>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</si>
  <si>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</si>
  <si>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</si>
  <si>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</si>
  <si>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</si>
  <si>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</si>
  <si>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</si>
  <si>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</si>
  <si>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</si>
  <si>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</si>
  <si>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</si>
  <si>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</si>
  <si>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</si>
  <si>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</si>
  <si>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</si>
  <si>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</si>
  <si>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</si>
  <si>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</si>
  <si>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</si>
  <si>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</si>
  <si>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</si>
  <si>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</si>
  <si>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</si>
  <si>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</si>
  <si>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</si>
  <si>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</si>
  <si>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</si>
  <si>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</si>
  <si>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</si>
  <si>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</si>
  <si>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</si>
  <si>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</si>
  <si>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</si>
  <si>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</si>
  <si>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</si>
  <si>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</si>
  <si>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</si>
  <si>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</si>
  <si>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</si>
  <si>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</si>
  <si>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</si>
  <si>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</si>
  <si>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</si>
  <si>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</si>
  <si>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</si>
  <si>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</si>
  <si>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</si>
  <si>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</si>
  <si>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</si>
  <si>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</si>
  <si>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</si>
  <si>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</si>
  <si>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</si>
  <si>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</si>
  <si>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</si>
  <si>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</si>
  <si>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</si>
  <si>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</si>
  <si>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</si>
  <si>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</si>
  <si>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</si>
  <si>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</si>
  <si>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</si>
  <si>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</si>
  <si>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</si>
  <si>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</si>
  <si>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</si>
  <si>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</si>
  <si>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</si>
  <si>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</si>
  <si>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</si>
  <si>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</si>
  <si>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</si>
  <si>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</si>
  <si>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</si>
  <si>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</si>
  <si>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</si>
  <si>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</si>
  <si>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</si>
  <si>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</si>
  <si>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</si>
  <si>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</si>
  <si>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</si>
  <si>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</si>
  <si>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</si>
  <si>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no PCM</t>
  </si>
  <si>
    <t>ETA 30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</si>
  <si>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</si>
  <si>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</si>
  <si>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</si>
  <si>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</si>
  <si>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</si>
  <si>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</si>
  <si>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</si>
  <si>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 xml:space="preserve"> PCM-20251001-00002179 </t>
  </si>
  <si>
    <t>PCM-20250822-00001816</t>
  </si>
  <si>
    <t xml:space="preserve">Team found Tower fall down </t>
  </si>
  <si>
    <t>PCM-20250926-00000245</t>
  </si>
  <si>
    <t xml:space="preserve">TE issue (No connection to unit) alarm active , TE team facing access issue as site located on hotel and closed by Judicial court </t>
  </si>
  <si>
    <t>EM team moved need 45 min</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</si>
  <si>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</si>
  <si>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</si>
  <si>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</si>
  <si>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</si>
  <si>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</si>
  <si>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</si>
  <si>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</si>
  <si>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No PCM</t>
  </si>
  <si>
    <t xml:space="preserve">	2025-10-01 19:20:23</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</si>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</sst>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3" totalsRowShown="0" headerRowDxfId="157" dataDxfId="156" headerRowBorderDxfId="154" tableBorderDxfId="155" totalsRowBorderDxfId="153">
  <autoFilter ref="A1:CJ3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7" totalsRowShown="0" headerRowDxfId="15" dataDxfId="14" headerRowBorderDxfId="12" tableBorderDxfId="13">
  <autoFilter ref="A1:L3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268.99718807870522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15.376204282409162</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45931.945614004631</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45931.945614004631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45931.945614004631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45931.945614004631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45931.945614004631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45931.945614004631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45931.945614004631</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45931.945614004631</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45931.945614004631</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45931.945614004631</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45931.945614004631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45931.945614004631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45931.945614004631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45931.945614004631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45931.945614004631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45931.945614004631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45931.945614004631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45931.945614004631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45931.945614004631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45931.945614004631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45931.945614004631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45931.945614004631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45931.945614004631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45931.945614004631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45931.945614004631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45931.945614004631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45931.945614004631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45931.945614004631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45931.945614004631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45931.945614004631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45931.945614004631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45931.945614004631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45931.945614004631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45931.945614004631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45931.945614004631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45931.945614004631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45931.945614004631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45931.945614004631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45931.945614004631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45931.945614004631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45931.945614004631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45931.945614004631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45931.945614004631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45931.945614004631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45931.945614004631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45931.945614004631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45931.945614004631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45931.945614004631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45931.945614004631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45931.945614004631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45931.945614004631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45931.945614004631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45931.945614004631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45931.945614004631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45931.945614004631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45931.945614004631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45931.945614004631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45931.945614004631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45931.945614004631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45931.945614004631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45931.945614004631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45931.945614004631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45931.945614004631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45931.945614004631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45931.945614004631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45931.945614004631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45931.945614004631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45931.945614004631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45931.945614004631</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45931.945614004631</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129C678A-19FD-42BA-9B04-3B7AB19FE79F}"/>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3"/>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240.29383159722056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125.21853067129996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106.94577604166989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8.7200468750015716</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21477</v>
      </c>
      <c r="E7" s="131"/>
      <c r="F7" s="132"/>
      <c r="G7" s="133">
        <f ca="1">IFERROR(NOW()-F7,"-")</f>
        <v>45931.945614004631</v>
      </c>
      <c r="H7" s="132">
        <v>45931.915231481478</v>
      </c>
      <c r="I7" s="18" t="str">
        <f>IFERROR(VLOOKUP(D7,DB!A:F,6,0),"")</f>
        <v>Generator-SG</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45931.945614004631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45931.945614004631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45931.945614004631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45931.945614004631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45931.945614004631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45931.945614004631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45931.945614004631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45931.945614004631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45931.945614004631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45931.945614004631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45931.945614004631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45931.945614004631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45931.945614004631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45931.945614004631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45931.945614004631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45931.945614004631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45931.945614004631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45931.945614004631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45931.945614004631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45931.945614004631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45931.945614004631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45931.945614004631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45931.945614004631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45931.945614004631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45931.945614004631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45931.945614004631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45931.945614004631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45931.945614004631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45931.945614004631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45931.945614004631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45931.945614004631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45931.945614004631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45931.945614004631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45931.945614004631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45931.945614004631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45931.945614004631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45931.945614004631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45931.945614004631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45931.945614004631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45931.945614004631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45931.945614004631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45931.945614004631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45931.945614004631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45931.945614004631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45931.945614004631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45931.945614004631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45931.945614004631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45931.945614004631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45931.945614004631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45931.945614004631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45931.945614004631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45931.945614004631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45931.945614004631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45931.945614004631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45931.945614004631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45931.945614004631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45931.945614004631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45931.945614004631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45931.945614004631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45931.945614004631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45931.945614004631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45931.945614004631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45931.945614004631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45931.945614004631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45931.945614004631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45931.945614004631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45931.945614004631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45931.945614004631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45931.945614004631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45931.945614004631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45931.945614004631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45931.945614004631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45931.945614004631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45931.945614004631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45931.945614004631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45931.945614004631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45931.945614004631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45931.945614004631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45931.945614004631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45931.945614004631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45931.945614004631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45931.945614004631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45931.945614004631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45931.945614004631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45931.945614004631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45931.945614004631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45931.945614004631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45931.945614004631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45931.945614004631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45931.945614004631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45931.945614004631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45931.945614004631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45931.945614004631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45931.945614004631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45931.945614004631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45931.945614004631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45931.945614004631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45931.945614004631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45931.945614004631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45931.945614004631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45931.945614004631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45931.945614004631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45931.945614004631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45931.945614004631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45931.945614004631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45931.945614004631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45931.945614004631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45931.945614004631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45931.945614004631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45931.945614004631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45931.945614004631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45931.945614004631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45931.945614004631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45931.945614004631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45931.945614004631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45931.945614004631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45931.945614004631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45931.945614004631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45931.945614004631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45931.945614004631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45931.945614004631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45931.945614004631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45931.945614004631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45931.945614004631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45931.945614004631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45931.945614004631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45931.945614004631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45931.945614004631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45931.945614004631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45931.945614004631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45931.945614004631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45931.945614004631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45931.945614004631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45931.945614004631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45931.945614004631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45931.945614004631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45931.945614004631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45931.945614004631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45931.945614004631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45931.945614004631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45931.945614004631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45931.945614004631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45931.945614004631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45931.945614004631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45931.945614004631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45931.945614004631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45931.945614004631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45931.945614004631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45931.945614004631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45931.945614004631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45931.945614004631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45931.945614004631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45931.945614004631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45931.945614004631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45931.945614004631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45931.945614004631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45931.945614004631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45931.945614004631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45931.945614004631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45931.945614004631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45931.945614004631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45931.945614004631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45931.945614004631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45931.945614004631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45931.945614004631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45931.945614004631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45931.945614004631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45931.945614004631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45931.945614004631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45931.945614004631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45931.945614004631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45931.945614004631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45931.945614004631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45931.945614004631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45931.945614004631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45931.945614004631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45931.945614004631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45931.945614004631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45931.945614004631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45931.945614004631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45931.945614004631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45931.945614004631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45931.945614004631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45931.945614004631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45931.945614004631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45931.945614004631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45931.945614004631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45931.945614004631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45931.945614004631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45931.945614004631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45931.945614004631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45931.945614004631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45931.945614004631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45931.945614004631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45931.945614004631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45931.945614004631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45931.945614004631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45931.945614004631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45931.945614004631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45931.945614004631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45931.945614004631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45931.945614004631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45931.945614004631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45931.945614004631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45931.945614004631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45931.945614004631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45931.945614004631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45931.945614004631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45931.945614004631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45931.945614004631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45931.945614004631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45931.945614004631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45931.945614004631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45931.945614004631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45931.945614004631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45931.945614004631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45931.945614004631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45931.945614004631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45931.945614004631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45931.945614004631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45931.945614004631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45931.945614004631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45931.945614004631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45931.945614004631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45931.945614004631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45931.945614004631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45931.945614004631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45931.945614004631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45931.945614004631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45931.945614004631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45931.945614004631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45931.945614004631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45931.945614004631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45931.945614004631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45931.945614004631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45931.945614004631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45931.945614004631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45931.945614004631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45931.945614004631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45931.945614004631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45931.945614004631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45931.945614004631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45931.945614004631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45931.945614004631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45931.945614004631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45931.945614004631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45931.945614004631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45931.945614004631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45931.945614004631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45931.945614004631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45931.945614004631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45931.945614004631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45931.945614004631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45931.945614004631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45931.945614004631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45931.945614004631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45931.945614004631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45931.945614004631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45931.945614004631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45931.945614004631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45931.945614004631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45931.945614004631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45931.945614004631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45931.945614004631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45931.945614004631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45931.945614004631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45931.945614004631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45931.945614004631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45931.945614004631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45931.945614004631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45931.945614004631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45931.945614004631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45931.945614004631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45931.945614004631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45931.945614004631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45931.945614004631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45931.945614004631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45931.945614004631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45931.945614004631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45931.945614004631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45931.945614004631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45931.945614004631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45931.945614004631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45931.945614004631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45931.945614004631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45931.945614004631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45931.945614004631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45931.945614004631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45931.945614004631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45931.945614004631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45931.945614004631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45931.945614004631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45931.945614004631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45931.945614004631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45931.945614004631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45931.945614004631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45931.945614004631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45931.945614004631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45931.945614004631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45931.945614004631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45931.945614004631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45931.945614004631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45931.945614004631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45931.945614004631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45931.945614004631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45931.945614004631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45931.945614004631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45931.945614004631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45931.945614004631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45931.945614004631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45931.945614004631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45931.945614004631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45931.945614004631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45931.945614004631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45931.945614004631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45931.945614004631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45931.945614004631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45931.945614004631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45931.945614004631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45931.945614004631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45931.945614004631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45931.945614004631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45931.945614004631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45931.945614004631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45931.945614004631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45931.945614004631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45931.945614004631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45931.945614004631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45931.945614004631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45931.945614004631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45931.945614004631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45931.945614004631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45931.945614004631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45931.945614004631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45931.945614004631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45931.945614004631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45931.945614004631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45931.945614004631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45931.945614004631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45931.945614004631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45931.945614004631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45931.945614004631</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45931.945614004631</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45931.945614004631</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45931.945614004631</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45931.945614004631</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45931.945614004631</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45931.945614004631</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45931.945614004631</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45931.945614004631</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45931.945614004631</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45931.945614004631</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45931.945614004631</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45931.945614004631</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45931.945614004631</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45931.945614004631</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sheetData>
  <dataValidations count="2">
    <dataValidation allowBlank="1" showInputMessage="1" showErrorMessage="1" sqref="E1" xr:uid="{4D935161-CDD3-4592-B877-3FB59C99E142}"/>
    <dataValidation type="list" allowBlank="1" showInputMessage="1" showErrorMessage="1" sqref="E3:E3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45931.945614004631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45931.945614004631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45931.945614004631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45931.945614004631</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45931.945614004631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45931.945614004631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45931.945614004631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45931.945614004631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45931.945614004631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45931.945614004631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45931.945614004631</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45931.945614004631</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45931.945614004631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45931.945614004631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45931.945614004631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45931.945614004631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45931.945614004631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45931.945614004631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45931.945614004631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45931.945614004631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45931.945614004631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45931.945614004631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45931.945614004631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45931.945614004631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45931.945614004631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45931.945614004631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45931.945614004631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45931.945614004631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45931.945614004631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45931.945614004631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45931.945614004631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45931.945614004631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45931.945614004631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45931.945614004631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45931.945614004631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45931.945614004631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45931.945614004631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45931.945614004631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45931.945614004631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45931.945614004631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45931.945614004631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45931.945614004631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45931.945614004631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45931.945614004631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45931.945614004631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45931.945614004631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45931.945614004631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45931.945614004631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45931.945614004631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45931.945614004631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45931.945614004631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45931.945614004631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45931.945614004631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45931.945614004631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45931.945614004631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45931.945614004631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45931.945614004631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45931.945614004631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45931.945614004631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45931.945614004631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45931.945614004631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45931.945614004631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45931.945614004631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45931.945614004631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45931.945614004631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45931.945614004631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45931.945614004631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45931.945614004631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45931.945614004631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45931.945614004631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45931.945614004631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45931.945614004631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45931.945614004631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45931.945614004631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45931.945614004631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45931.945614004631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45931.945614004631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45931.945614004631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45931.945614004631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45931.945614004631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45931.945614004631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45931.945614004631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45931.945614004631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45931.945614004631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45931.945614004631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45931.945614004631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45931.945614004631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45931.945614004631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45931.945614004631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45931.945614004631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45931.945614004631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45931.945614004631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45931.945614004631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45931.945614004631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45931.945614004631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45931.945614004631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45931.945614004631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45931.945614004631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45931.945614004631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45931.945614004631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45931.945614004631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45931.945614004631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45931.945614004631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45931.945614004631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45931.945614004631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45931.945614004631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45931.945614004631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45931.945614004631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45931.945614004631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45931.945614004631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45931.945614004631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45931.945614004631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45931.945614004631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45931.945614004631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45931.945614004631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45931.945614004631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45931.945614004631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45931.945614004631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45931.945614004631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45931.945614004631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45931.945614004631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45931.945614004631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45931.945614004631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45931.945614004631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45931.945614004631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45931.945614004631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45931.945614004631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45931.945614004631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45931.945614004631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45931.945614004631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45931.945614004631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45931.945614004631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45931.945614004631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45931.945614004631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45931.945614004631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45931.945614004631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45931.945614004631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45931.945614004631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45931.945614004631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45931.945614004631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45931.945614004631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45931.945614004631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45931.945614004631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45931.945614004631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45931.945614004631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45931.945614004631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45931.945614004631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45931.945614004631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45931.945614004631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45931.945614004631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45931.945614004631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45931.945614004631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45931.945614004631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45931.945614004631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45931.945614004631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45931.945614004631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45931.945614004631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45931.945614004631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45931.945614004631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45931.945614004631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45931.945614004631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45931.945614004631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45931.945614004631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45931.945614004631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45931.945614004631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45931.945614004631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45931.945614004631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45931.945614004631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45931.945614004631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45931.945614004631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45931.945614004631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45931.945614004631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45931.945614004631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45931.945614004631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45931.945614004631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45931.945614004631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45931.945614004631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45931.945614004631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45931.945614004631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45931.945614004631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45931.945614004631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45931.945614004631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45931.945614004631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45931.945614004631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45931.945614004631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45931.945614004631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45931.945614004631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45931.945614004631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45931.945614004631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45931.945614004631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45931.945614004631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45931.945614004631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45931.945614004631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45931.945614004631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45931.945614004631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45931.945614004631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45931.945614004631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45931.945614004631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45931.945614004631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45931.945614004631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45931.945614004631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45931.945614004631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45931.945614004631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45931.945614004631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45931.945614004631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45931.945614004631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45931.945614004631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45931.945614004631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45931.945614004631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45931.945614004631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45931.945614004631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45931.945614004631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45931.945614004631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45931.945614004631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45931.945614004631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45931.945614004631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45931.945614004631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45931.945614004631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45931.945614004631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45931.945614004631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45931.945614004631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45931.945614004631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45931.945614004631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45931.945614004631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45931.945614004631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45931.945614004631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45931.945614004631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45931.945614004631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45931.945614004631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45931.945614004631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45931.945614004631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45931.945614004631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45931.945614004631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45931.945614004631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45931.945614004631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45931.945614004631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45931.945614004631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45931.945614004631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45931.945614004631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45931.945614004631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45931.945614004631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45931.945614004631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45931.945614004631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45931.945614004631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45931.945614004631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45931.945614004631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45931.945614004631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45931.945614004631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45931.945614004631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45931.945614004631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45931.945614004631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45931.945614004631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45931.945614004631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45931.945614004631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45931.945614004631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45931.945614004631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45931.945614004631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45931.945614004631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45931.945614004631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45931.945614004631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45931.945614004631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45931.945614004631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45931.945614004631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45931.945614004631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45931.945614004631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45931.945614004631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45931.945614004631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45931.945614004631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45931.945614004631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45931.945614004631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45931.945614004631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45931.945614004631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45931.945614004631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45931.945614004631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45931.945614004631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45931.945614004631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45931.945614004631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45931.945614004631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45931.945614004631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45931.945614004631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45931.945614004631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45931.945614004631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45931.945614004631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45931.945614004631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45931.945614004631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45931.945614004631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45931.945614004631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45931.945614004631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45931.945614004631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45931.945614004631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45931.945614004631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45931.945614004631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45931.945614004631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45931.945614004631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45931.945614004631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45931.945614004631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45931.945614004631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45931.945614004631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45931.945614004631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45931.945614004631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45931.945614004631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45931.945614004631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45931.945614004631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45931.945614004631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45931.945614004631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45931.945614004631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45931.945614004631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45931.945614004631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45931.945614004631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45931.945614004631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45931.945614004631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45931.945614004631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45931.945614004631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45931.945614004631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45931.945614004631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45931.945614004631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45931.945614004631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45931.945614004631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45931.945614004631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45931.945614004631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45931.945614004631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45931.945614004631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45931.945614004631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45931.945614004631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45931.945614004631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45931.945614004631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45931.945614004631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45931.945614004631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45931.945614004631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45931.945614004631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45931.945614004631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45931.945614004631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45931.945614004631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45931.945614004631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45931.945614004631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45931.945614004631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45931.945614004631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45931.945614004631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45931.945614004631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45931.945614004631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45931.945614004631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45931.945614004631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45931.945614004631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45931.945614004631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45931.945614004631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45931.945614004631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45931.945614004631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45931.945614004631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45931.945614004631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45931.945614004631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45931.945614004631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45931.945614004631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45931.945614004631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45931.945614004631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45931.945614004631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45931.945614004631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45931.945614004631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45931.945614004631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45931.945614004631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45931.945614004631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45931.945614004631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45931.945614004631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45931.945614004631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45931.945614004631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45931.945614004631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45931.945614004631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45931.945614004631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45931.945614004631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45931.945614004631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45931.945614004631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45931.945614004631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45931.945614004631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45931.945614004631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45931.945614004631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45931.945614004631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45931.945614004631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45931.945614004631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45931.945614004631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45931.945614004631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45931.945614004631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45931.945614004631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45931.945614004631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45931.945614004631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45931.945614004631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45931.945614004631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45931.945614004631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45931.945614004631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45931.945614004631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45931.945614004631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45931.945614004631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45931.945614004631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45931.945614004631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45931.945614004631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45931.945614004631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45931.945614004631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45931.945614004631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45931.945614004631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45931.945614004631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45931.945614004631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45931.945614004631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45931.945614004631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45931.945614004631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45931.945614004631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45931.945614004631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45931.945614004631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45931.945614004631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45931.945614004631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45931.945614004631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45931.945614004631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45931.945614004631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45931.945614004631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45931.945614004631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45931.945614004631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45931.945614004631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45931.945614004631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45931.945614004631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45931.945614004631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45931.945614004631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45931.945614004631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45931.945614004631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45931.945614004631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45931.945614004631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45931.945614004631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45931.945614004631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45931.945614004631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45931.945614004631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45931.945614004631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45931.945614004631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45931.945614004631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45931.945614004631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45931.945614004631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45931.945614004631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45931.945614004631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45931.945614004631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45931.945614004631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45931.945614004631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45931.945614004631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45931.945614004631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45931.945614004631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45931.945614004631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45931.945614004631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45931.945614004631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45931.945614004631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45931.945614004631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45931.945614004631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45931.945614004631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45931.945614004631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45931.945614004631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45931.945614004631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45931.945614004631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45931.945614004631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45931.945614004631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45931.945614004631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45931.945614004631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45931.945614004631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45931.945614004631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45931.945614004631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45931.945614004631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45931.945614004631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45931.945614004631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45931.945614004631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45931.945614004631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45931.945614004631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45931.945614004631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45931.945614004631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45931.945614004631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45931.945614004631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45931.945614004631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45931.945614004631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45931.945614004631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45931.945614004631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45931.945614004631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45931.945614004631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45931.945614004631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45931.945614004631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45931.945614004631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45931.945614004631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45931.945614004631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45931.945614004631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45931.945614004631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45931.945614004631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45931.945614004631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45931.945614004631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45931.945614004631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45931.945614004631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45931.945614004631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45931.945614004631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45931.945614004631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45931.945614004631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45931.945614004631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45931.945614004631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45931.945614004631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45931.945614004631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45931.945614004631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45931.945614004631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45931.945614004631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45931.945614004631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45931.945614004631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45931.945614004631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45931.945614004631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45931.945614004631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45931.945614004631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45931.945614004631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45931.945614004631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45931.945614004631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45931.945614004631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45931.945614004631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45931.945614004631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45931.945614004631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45931.945614004631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45931.945614004631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45931.945614004631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45931.945614004631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45931.945614004631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45931.945614004631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45931.945614004631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45931.945614004631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45931.945614004631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45931.945614004631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45931.945614004631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45931.945614004631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45931.945614004631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45931.945614004631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45931.945614004631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45931.945614004631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45931.945614004631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45931.945614004631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45931.945614004631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45931.945614004631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45931.945614004631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45931.945614004631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45931.945614004631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45931.945614004631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45931.945614004631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45931.945614004631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45931.945614004631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45931.945614004631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45931.945614004631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45931.945614004631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45931.945614004631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45931.945614004631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45931.945614004631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45931.945614004631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45931.945614004631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45931.945614004631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45931.945614004631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45931.945614004631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45931.945614004631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45931.945614004631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45931.945614004631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45931.945614004631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45931.945614004631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45931.945614004631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45931.945614004631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45931.945614004631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45931.945614004631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45931.945614004631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45931.945614004631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45931.945614004631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45931.945614004631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45931.945614004631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45931.945614004631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45931.945614004631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45931.945614004631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45931.945614004631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45931.945614004631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45931.945614004631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45931.945614004631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45931.945614004631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45931.945614004631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45931.945614004631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45931.945614004631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45931.945614004631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45931.945614004631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45931.945614004631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45931.945614004631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45931.945614004631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45931.945614004631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45931.945614004631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45931.945614004631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45931.945614004631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45931.945614004631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45931.945614004631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45931.945614004631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45931.945614004631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45931.945614004631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45931.945614004631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45931.945614004631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45931.945614004631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45931.945614004631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45931.945614004631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45931.945614004631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45931.945614004631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45931.945614004631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45931.945614004631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45931.945614004631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45931.945614004631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45931.945614004631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45931.945614004631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45931.945614004631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45931.945614004631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45931.945614004631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45931.945614004631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45931.945614004631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45931.945614004631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45931.945614004631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45931.945614004631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45931.945614004631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45931.945614004631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45931.945614004631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45931.945614004631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45931.945614004631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45931.945614004631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45931.945614004631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45931.945614004631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45931.945614004631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45931.945614004631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45931.945614004631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45931.945614004631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45931.945614004631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45931.945614004631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45931.945614004631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45931.945614004631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45931.945614004631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45931.945614004631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45931.945614004631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45931.945614004631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45931.945614004631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45931.945614004631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45931.945614004631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45931.945614004631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45931.945614004631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45931.945614004631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45931.945614004631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45931.945614004631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45931.945614004631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45931.945614004631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45931.945614004631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45931.945614004631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45931.945614004631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45931.945614004631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45931.945614004631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45931.945614004631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45931.945614004631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45931.945614004631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45931.945614004631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45931.945614004631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45931.945614004631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45931.945614004631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45931.945614004631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45931.945614004631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45931.945614004631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45931.945614004631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45931.945614004631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45931.945614004631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45931.945614004631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45931.945614004631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45931.945614004631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45931.945614004631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45931.945614004631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45931.945614004631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45931.945614004631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45931.945614004631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45931.945614004631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45931.945614004631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45931.945614004631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45931.945614004631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45931.945614004631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45931.945614004631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45931.945614004631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45931.945614004631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45931.945614004631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45931.945614004631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45931.945614004631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45931.945614004631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45931.945614004631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45931.945614004631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45931.945614004631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45931.945614004631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45931.945614004631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45931.945614004631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45931.945614004631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45931.945614004631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45931.945614004631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45931.945614004631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45931.945614004631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45931.945614004631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45931.945614004631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45931.945614004631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45931.945614004631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45931.945614004631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45931.945614004631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45931.945614004631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45931.945614004631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45931.945614004631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45931.945614004631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45931.945614004631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45931.945614004631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45931.945614004631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45931.945614004631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45931.945614004631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45931.945614004631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45931.945614004631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45931.945614004631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45931.945614004631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45931.945614004631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45931.945614004631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45931.945614004631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45931.945614004631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45931.945614004631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45931.945614004631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45931.945614004631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45931.945614004631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45931.945614004631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45931.945614004631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45931.945614004631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45931.945614004631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45931.945614004631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45931.945614004631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45931.945614004631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45931.945614004631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45931.945614004631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45931.945614004631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45931.945614004631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45931.945614004631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45931.945614004631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45931.945614004631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45931.945614004631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45931.945614004631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45931.945614004631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45931.945614004631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45931.945614004631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45931.945614004631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45931.945614004631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45931.945614004631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45931.945614004631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45931.945614004631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45931.945614004631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45931.945614004631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45931.945614004631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45931.945614004631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45931.945614004631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45931.945614004631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45931.945614004631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45931.945614004631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45931.945614004631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45931.945614004631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45931.945614004631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45931.945614004631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45931.945614004631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45931.945614004631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45931.945614004631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45931.945614004631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45931.945614004631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45931.945614004631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45931.945614004631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45931.945614004631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45931.945614004631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45931.945614004631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45931.945614004631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45931.945614004631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45931.945614004631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45931.945614004631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45931.945614004631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45931.945614004631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45931.945614004631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45931.945614004631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45931.945614004631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45931.945614004631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45931.945614004631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45931.945614004631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45931.945614004631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45931.945614004631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45931.945614004631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45931.945614004631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45931.945614004631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45931.945614004631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45931.945614004631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45931.945614004631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45931.945614004631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45931.945614004631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45931.945614004631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45931.945614004631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45931.945614004631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45931.945614004631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45931.945614004631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45931.945614004631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45931.945614004631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45931.945614004631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45931.945614004631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45931.945614004631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45931.945614004631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45931.945614004631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45931.945614004631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45931.945614004631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45931.945614004631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45931.945614004631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45931.945614004631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45931.945614004631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45931.945614004631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45931.945614004631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45931.945614004631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45931.945614004631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45931.945614004631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45931.945614004631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45931.945614004631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45931.945614004631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45931.945614004631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45931.945614004631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45931.945614004631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45931.945614004631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45931.945614004631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45931.945614004631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45931.945614004631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45931.945614004631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45931.945614004631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45931.945614004631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45931.945614004631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45931.945614004631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45931.945614004631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45931.945614004631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45931.945614004631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45931.945614004631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45931.945614004631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45931.945614004631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45931.945614004631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45931.945614004631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45931.945614004631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45931.945614004631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45931.945614004631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45931.945614004631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45931.945614004631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45931.945614004631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45931.945614004631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45931.945614004631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45931.945614004631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45931.945614004631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45931.945614004631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45931.945614004631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45931.945614004631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45931.945614004631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45931.945614004631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45931.945614004631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45931.945614004631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45931.945614004631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45931.945614004631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45931.945614004631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45931.945614004631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45931.945614004631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45931.945614004631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45931.945614004631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45931.945614004631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45931.945614004631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45931.945614004631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45931.945614004631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45931.945614004631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45931.945614004631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45931.945614004631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45931.945614004631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45931.945614004631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45931.945614004631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45931.945614004631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45931.945614004631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45931.945614004631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45931.945614004631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45931.945614004631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45931.945614004631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45931.945614004631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45931.945614004631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45931.945614004631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45931.945614004631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45931.945614004631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45931.945614004631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45931.945614004631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45931.945614004631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45931.945614004631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45931.945614004631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45931.945614004631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45931.945614004631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45931.945614004631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45931.945614004631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45931.945614004631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45931.945614004631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45931.945614004631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45931.945614004631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45931.945614004631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45931.945614004631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45931.945614004631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45931.945614004631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45931.945614004631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45931.945614004631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45931.945614004631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45931.945614004631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45931.945614004631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45931.945614004631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45931.945614004631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45931.945614004631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45931.945614004631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45931.945614004631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45931.945614004631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45931.945614004631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45931.945614004631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45931.945614004631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45931.945614004631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45931.945614004631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45931.945614004631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45931.945614004631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45931.945614004631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45931.945614004631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45931.945614004631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45931.945614004631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45931.945614004631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45931.945614004631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45931.945614004631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45931.945614004631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45931.945614004631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45931.945614004631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45931.945614004631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45931.945614004631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45931.945614004631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45931.945614004631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45931.945614004631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45931.945614004631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45931.945614004631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45931.945614004631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45931.945614004631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45931.945614004631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45931.945614004631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45931.945614004631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45931.945614004631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45931.945614004631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45931.945614004631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45931.945614004631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45931.945614004631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45931.945614004631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45931.945614004631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45931.945614004631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45931.945614004631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45931.945614004631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45931.945614004631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45931.945614004631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45931.945614004631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45931.945614004631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45931.945614004631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45931.945614004631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45931.945614004631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45931.945614004631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45931.945614004631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45931.945614004631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45931.945614004631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45931.945614004631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45931.945614004631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45931.945614004631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45931.945614004631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45931.945614004631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45931.945614004631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45931.945614004631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45931.945614004631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45931.945614004631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45931.945614004631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45931.945614004631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45931.945614004631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45931.945614004631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45931.945614004631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45931.945614004631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45931.945614004631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45931.945614004631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45931.945614004631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45931.945614004631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45931.945614004631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45931.945614004631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45931.945614004631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45931.945614004631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45931.945614004631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45931.945614004631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45931.945614004631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45931.945614004631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45931.945614004631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45931.945614004631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45931.945614004631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45931.945614004631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45931.945614004631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45931.945614004631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45931.945614004631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45931.945614004631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45931.945614004631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45931.945614004631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45931.945614004631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45931.945614004631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45931.945614004631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45931.945614004631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45931.945614004631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45931.945614004631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45931.945614004631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45931.945614004631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45931.945614004631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45931.945614004631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45931.945614004631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45931.945614004631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45931.945614004631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45931.945614004631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45931.945614004631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45931.945614004631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45931.945614004631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45931.945614004631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45931.945614004631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45931.945614004631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45931.945614004631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45931.945614004631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45931.945614004631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45931.945614004631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45931.945614004631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45931.945614004631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45931.945614004631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45931.945614004631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45931.945614004631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45931.945614004631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45931.945614004631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45931.945614004631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45931.945614004631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45931.945614004631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45931.945614004631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45931.945614004631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45931.945614004631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45931.945614004631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45931.945614004631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45931.945614004631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45931.945614004631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45931.945614004631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45931.945614004631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45931.945614004631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45931.945614004631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45931.945614004631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45931.945614004631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45931.945614004631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45931.945614004631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45931.945614004631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45931.945614004631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45931.945614004631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45931.945614004631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45931.945614004631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45931.945614004631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45931.945614004631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45931.945614004631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45931.945614004631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45931.945614004631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45931.945614004631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45931.945614004631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45931.945614004631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45931.945614004631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45931.945614004631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45931.945614004631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45931.945614004631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45931.945614004631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45931.945614004631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45931.945614004631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45931.945614004631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45931.945614004631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45931.945614004631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45931.945614004631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45931.945614004631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45931.945614004631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45931.945614004631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45931.945614004631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45931.945614004631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45931.945614004631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45931.945614004631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45931.945614004631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45931.945614004631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45931.945614004631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45931.945614004631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45931.945614004631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45931.945614004631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45931.945614004631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45931.945614004631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45931.945614004631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45931.945614004631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45931.945614004631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45931.945614004631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45931.945614004631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45931.945614004631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45931.945614004631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45931.945614004631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45931.945614004631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45931.945614004631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45931.945614004631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45931.945614004631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45931.945614004631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45931.945614004631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45931.945614004631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45931.945614004631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45931.945614004631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45931.945614004631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45931.945614004631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45931.945614004631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45931.945614004631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45931.945614004631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45931.945614004631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45931.945614004631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45931.945614004631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45931.945614004631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45931.945614004631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45931.945614004631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45931.945614004631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45931.945614004631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45931.945614004631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45931.945614004631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45931.945614004631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45931.945614004631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45931.945614004631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45931.945614004631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45931.945614004631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45931.945614004631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45931.945614004631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45931.945614004631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45931.945614004631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45931.945614004631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45931.945614004631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45931.945614004631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45931.945614004631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45931.945614004631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45931.945614004631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45931.945614004631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45931.945614004631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45931.945614004631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45931.945614004631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45931.945614004631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45931.945614004631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45931.945614004631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45931.945614004631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45931.945614004631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45931.945614004631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45931.945614004631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45931.945614004631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45931.945614004631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45931.945614004631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45931.945614004631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45931.945614004631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45931.945614004631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45931.945614004631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45931.945614004631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45931.945614004631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45931.945614004631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45931.945614004631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45931.945614004631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45931.945614004631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45931.945614004631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45931.945614004631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45931.945614004631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45931.945614004631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45931.945614004631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45931.945614004631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45931.945614004631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45931.945614004631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45931.945614004631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45931.945614004631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45931.945614004631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45931.945614004631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45931.945614004631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45931.945614004631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45931.945614004631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45931.945614004631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45931.945614004631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45931.945614004631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45931.945614004631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45931.945614004631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45931.945614004631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45931.945614004631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45931.945614004631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45931.945614004631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45931.945614004631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45931.945614004631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45931.945614004631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45931.945614004631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45931.945614004631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45931.945614004631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45931.945614004631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45931.945614004631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45931.945614004631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45931.945614004631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45931.945614004631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45931.945614004631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45931.945614004631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45931.945614004631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45931.945614004631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45931.945614004631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45931.945614004631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45931.945614004631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45931.945614004631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45931.945614004631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45931.945614004631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45931.945614004631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45931.945614004631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45931.945614004631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45931.945614004631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45931.945614004631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45931.945614004631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45931.945614004631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45931.945614004631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45931.945614004631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45931.945614004631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45931.945614004631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45931.945614004631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45931.945614004631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45931.945614004631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45931.945614004631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45931.945614004631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45931.945614004631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45931.945614004631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45931.945614004631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45931.945614004631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45931.945614004631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45931.945614004631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45931.945614004631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45931.945614004631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45931.945614004631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45931.945614004631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45931.945614004631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45931.945614004631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45931.945614004631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45931.945614004631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45931.945614004631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45931.945614004631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45931.945614004631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45931.945614004631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45931.945614004631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45931.945614004631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45931.945614004631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45931.945614004631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45931.945614004631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45931.945614004631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45931.945614004631</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tabSelected="1"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228.46489641203516</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1.0553362268547062</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36244</v>
      </c>
      <c r="E4" s="112" t="s">
        <v>38964</v>
      </c>
      <c r="F4" s="113">
        <v>45931.888888888891</v>
      </c>
      <c r="G4" s="114">
        <f ca="1">IFERROR(NOW()-F4,"")</f>
        <v>5.6725115740846377E-2</v>
      </c>
      <c r="H4" s="113">
        <v>45931.883148148147</v>
      </c>
      <c r="I4" s="110" t="str">
        <f>IFERROR(VLOOKUP(D4,DB!A:F,6,0),"")</f>
        <v>Generator-SG</v>
      </c>
      <c r="J4" s="110" t="str">
        <f>IFERROR(VLOOKUP(D4,DB!A:G,7,0),"")</f>
        <v>Dead</v>
      </c>
      <c r="K4" s="115" t="s">
        <v>39064</v>
      </c>
      <c r="L4" s="107" t="str">
        <f>IFERROR(VLOOKUP(D4,DB!A:I,9,0),"")</f>
        <v>Latis</v>
      </c>
    </row>
    <row r="5" spans="1:16" ht="15" customHeight="1">
      <c r="A5" s="110" t="s">
        <v>39065</v>
      </c>
      <c r="B5" s="110" t="str">
        <f>IFERROR(VLOOKUP(D5,DB!A:K,11,0),"")</f>
        <v>R4</v>
      </c>
      <c r="C5" s="111">
        <v>1</v>
      </c>
      <c r="D5" s="107" t="s">
        <v>36334</v>
      </c>
      <c r="E5" s="112" t="s">
        <v>38964</v>
      </c>
      <c r="F5" s="113">
        <v>45931.942245370374</v>
      </c>
      <c r="G5" s="114">
        <f ca="1">IFERROR(NOW()-F5,"")</f>
        <v>3.368634257640224E-3</v>
      </c>
      <c r="H5" s="113">
        <v>45931.936539351853</v>
      </c>
      <c r="I5" s="110" t="str">
        <f>IFERROR(VLOOKUP(D5,DB!A:F,6,0),"")</f>
        <v>Generator-SG</v>
      </c>
      <c r="J5" s="110" t="str">
        <f>IFERROR(VLOOKUP(D5,DB!A:G,7,0),"")</f>
        <v>No BB Shifted</v>
      </c>
      <c r="K5" s="115" t="s">
        <v>39064</v>
      </c>
      <c r="L5" s="107" t="str">
        <f>IFERROR(VLOOKUP(D5,DB!A:I,9,0),"")</f>
        <v>Latis</v>
      </c>
    </row>
    <row r="6" spans="1:16" ht="15" customHeight="1">
      <c r="A6" s="110"/>
      <c r="B6" s="110" t="str">
        <f>IFERROR(VLOOKUP(D6,DB!A:K,11,0),"")</f>
        <v/>
      </c>
      <c r="C6" s="111"/>
      <c r="D6" s="107"/>
      <c r="E6" s="112"/>
      <c r="F6" s="113"/>
      <c r="G6" s="114">
        <f ca="1">IFERROR(NOW()-F6,"")</f>
        <v>45931.945614004631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45931.945614004631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45931.945614004631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45931.945614004631</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3"/>
      <c r="E10" s="112"/>
      <c r="F10" s="113"/>
      <c r="G10" s="114">
        <f ca="1">IFERROR(NOW()-F10,"")</f>
        <v>45931.945614004631</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45931.945614004631</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45931.945614004631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45931.945614004631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45931.945614004631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45931.945614004631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45931.945614004631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45931.945614004631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45931.945614004631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45931.945614004631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45931.945614004631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45931.945614004631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45931.945614004631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45931.945614004631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45931.945614004631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45931.945614004631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45931.945614004631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45931.945614004631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45931.945614004631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45931.945614004631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45931.945614004631</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40.113553819443041</v>
      </c>
      <c r="H2" s="38">
        <v>45891.790393518517</v>
      </c>
      <c r="I2" s="37" t="str">
        <f>IFERROR(VLOOKUP(D2,DB!A:F,6,0),"")</f>
        <v>Generator-SG</v>
      </c>
      <c r="J2" s="37" t="str">
        <f>IFERROR(VLOOKUP(D2,DB!A:G,7,0),"")</f>
        <v>Vandalized</v>
      </c>
      <c r="K2" s="37" t="s">
        <v>39067</v>
      </c>
      <c r="L2" s="37" t="str">
        <f>IFERROR(VLOOKUP(D2,DB!A:I,9,0),"")</f>
        <v>Latis</v>
      </c>
      <c r="M2" s="139"/>
    </row>
    <row r="3" spans="1:13" ht="30.75">
      <c r="A3" s="37" t="s">
        <v>39068</v>
      </c>
      <c r="B3" s="37" t="str">
        <f>IFERROR(VLOOKUP(D3,DB!A:K,11,0),"")</f>
        <v>R5</v>
      </c>
      <c r="C3" s="37">
        <v>1</v>
      </c>
      <c r="D3" s="37" t="s">
        <v>31295</v>
      </c>
      <c r="E3" s="37" t="s">
        <v>38967</v>
      </c>
      <c r="F3" s="38">
        <v>45926.188877314817</v>
      </c>
      <c r="G3" s="39">
        <f ca="1">IFERROR(NOW()-F3,"-")</f>
        <v>5.7567366898147156</v>
      </c>
      <c r="H3" s="38">
        <v>45926.158159722225</v>
      </c>
      <c r="I3" s="37" t="str">
        <f>IFERROR(VLOOKUP(D3,DB!A:F,6,0),"")</f>
        <v>SCECO</v>
      </c>
      <c r="J3" s="37" t="str">
        <f>IFERROR(VLOOKUP(D3,DB!A:G,7,0),"")</f>
        <v>Good</v>
      </c>
      <c r="K3" s="37" t="s">
        <v>39069</v>
      </c>
      <c r="L3" s="37" t="str">
        <f>IFERROR(VLOOKUP(D3,DB!A:I,9,0),"")</f>
        <v>Latis</v>
      </c>
      <c r="M3" s="139"/>
    </row>
    <row r="4" spans="1:13" ht="15">
      <c r="A4" s="37"/>
      <c r="B4" s="37" t="str">
        <f>IFERROR(VLOOKUP(D4,DB!A:K,11,0),"")</f>
        <v>R5</v>
      </c>
      <c r="C4" s="37">
        <v>4</v>
      </c>
      <c r="D4" s="140" t="s">
        <v>38423</v>
      </c>
      <c r="E4" s="37"/>
      <c r="F4" s="38"/>
      <c r="G4" s="39">
        <f ca="1">IFERROR(NOW()-F4,"-")</f>
        <v>45931.945614004631</v>
      </c>
      <c r="H4" s="38"/>
      <c r="I4" s="37" t="str">
        <f>IFERROR(VLOOKUP(D4,DB!A:F,6,0),"")</f>
        <v>SCECO</v>
      </c>
      <c r="J4" s="37" t="str">
        <f>IFERROR(VLOOKUP(D4,DB!A:G,7,0),"")</f>
        <v>Haj Removal</v>
      </c>
      <c r="K4" s="37" t="s">
        <v>39070</v>
      </c>
      <c r="L4" s="37" t="str">
        <f>IFERROR(VLOOKUP(D4,DB!A:I,9,0),"")</f>
        <v>Latis</v>
      </c>
      <c r="M4" s="139"/>
    </row>
    <row r="5" spans="1:13" ht="15">
      <c r="A5" s="37"/>
      <c r="B5" s="37" t="str">
        <f>IFERROR(VLOOKUP(D5,DB!A:K,11,0),"")</f>
        <v>R5</v>
      </c>
      <c r="C5" s="37">
        <v>3</v>
      </c>
      <c r="D5" s="37" t="s">
        <v>38226</v>
      </c>
      <c r="E5" s="37"/>
      <c r="F5" s="38"/>
      <c r="G5" s="39">
        <f ca="1">IFERROR(NOW()-F5,"-")</f>
        <v>45931.945614004631</v>
      </c>
      <c r="H5" s="38"/>
      <c r="I5" s="37" t="str">
        <f>IFERROR(VLOOKUP(D5,DB!A:F,6,0),"")</f>
        <v>SCECO</v>
      </c>
      <c r="J5" s="37" t="str">
        <f>IFERROR(VLOOKUP(D5,DB!A:G,7,0),"")</f>
        <v>Haj Removal</v>
      </c>
      <c r="K5" s="37" t="s">
        <v>39070</v>
      </c>
      <c r="L5" s="37" t="str">
        <f>IFERROR(VLOOKUP(D5,DB!A:I,9,0),"")</f>
        <v>Latis</v>
      </c>
      <c r="M5" s="139"/>
    </row>
    <row r="6" spans="1:13" ht="15">
      <c r="A6" s="37"/>
      <c r="B6" s="37" t="str">
        <f>IFERROR(VLOOKUP(D6,DB!A:K,11,0),"")</f>
        <v>R5</v>
      </c>
      <c r="C6" s="37">
        <v>2</v>
      </c>
      <c r="D6" s="140" t="s">
        <v>38149</v>
      </c>
      <c r="E6" s="37"/>
      <c r="F6" s="38"/>
      <c r="G6" s="39">
        <f ca="1">IFERROR(NOW()-F6,"-")</f>
        <v>45931.945614004631</v>
      </c>
      <c r="H6" s="38"/>
      <c r="I6" s="37" t="str">
        <f>IFERROR(VLOOKUP(D6,DB!A:F,6,0),"")</f>
        <v>SCECO</v>
      </c>
      <c r="J6" s="37" t="str">
        <f>IFERROR(VLOOKUP(D6,DB!A:G,7,0),"")</f>
        <v>Haj Removal</v>
      </c>
      <c r="K6" s="37"/>
      <c r="L6" s="37" t="str">
        <f>IFERROR(VLOOKUP(D6,DB!A:I,9,0),"")</f>
        <v>Latis</v>
      </c>
      <c r="M6" s="139"/>
    </row>
    <row r="7" spans="1:13" ht="15">
      <c r="A7" s="37"/>
      <c r="B7" s="37" t="str">
        <f>IFERROR(VLOOKUP(D7,DB!A:K,11,0),"")</f>
        <v>R5</v>
      </c>
      <c r="C7" s="37">
        <v>2</v>
      </c>
      <c r="D7" s="37" t="s">
        <v>38114</v>
      </c>
      <c r="E7" s="37"/>
      <c r="F7" s="38"/>
      <c r="G7" s="39">
        <f ca="1">IFERROR(NOW()-F7,"-")</f>
        <v>45931.945614004631</v>
      </c>
      <c r="H7" s="38"/>
      <c r="I7" s="37" t="str">
        <f>IFERROR(VLOOKUP(D7,DB!A:F,6,0),"")</f>
        <v>SCECO</v>
      </c>
      <c r="J7" s="37" t="str">
        <f>IFERROR(VLOOKUP(D7,DB!A:G,7,0),"")</f>
        <v>Haj Removal</v>
      </c>
      <c r="K7" s="37"/>
      <c r="L7" s="37" t="str">
        <f>IFERROR(VLOOKUP(D7,DB!A:I,9,0),"")</f>
        <v>Latis</v>
      </c>
      <c r="M7" s="139"/>
    </row>
    <row r="8" spans="1:13" ht="15">
      <c r="A8" s="37"/>
      <c r="B8" s="37" t="str">
        <f>IFERROR(VLOOKUP(D8,DB!A:K,11,0),"")</f>
        <v>R5</v>
      </c>
      <c r="C8" s="37">
        <v>2</v>
      </c>
      <c r="D8" s="37" t="s">
        <v>38104</v>
      </c>
      <c r="E8" s="37"/>
      <c r="F8" s="38"/>
      <c r="G8" s="39">
        <f ca="1">IFERROR(NOW()-F8,"-")</f>
        <v>45931.945614004631</v>
      </c>
      <c r="H8" s="38"/>
      <c r="I8" s="37" t="str">
        <f>IFERROR(VLOOKUP(D8,DB!A:F,6,0),"")</f>
        <v>SCECO</v>
      </c>
      <c r="J8" s="37" t="str">
        <f>IFERROR(VLOOKUP(D8,DB!A:G,7,0),"")</f>
        <v>Haj Removal</v>
      </c>
      <c r="K8" s="37"/>
      <c r="L8" s="37" t="str">
        <f>IFERROR(VLOOKUP(D8,DB!A:I,9,0),"")</f>
        <v>Latis</v>
      </c>
      <c r="M8" s="139"/>
    </row>
    <row r="9" spans="1:13" ht="15">
      <c r="A9" s="37"/>
      <c r="B9" s="37" t="str">
        <f>IFERROR(VLOOKUP(D9,DB!A:K,11,0),"")</f>
        <v>R5</v>
      </c>
      <c r="C9" s="37">
        <v>2</v>
      </c>
      <c r="D9" s="140" t="s">
        <v>38220</v>
      </c>
      <c r="E9" s="37"/>
      <c r="F9" s="38"/>
      <c r="G9" s="39">
        <f ca="1">IFERROR(NOW()-F9,"-")</f>
        <v>45931.945614004631</v>
      </c>
      <c r="H9" s="38"/>
      <c r="I9" s="37" t="str">
        <f>IFERROR(VLOOKUP(D9,DB!A:F,6,0),"")</f>
        <v>SCECO</v>
      </c>
      <c r="J9" s="37" t="str">
        <f>IFERROR(VLOOKUP(D9,DB!A:G,7,0),"")</f>
        <v>Haj Removal</v>
      </c>
      <c r="K9" s="37"/>
      <c r="L9" s="37" t="str">
        <f>IFERROR(VLOOKUP(D9,DB!A:I,9,0),"")</f>
        <v>Latis</v>
      </c>
      <c r="M9" s="139"/>
    </row>
    <row r="10" spans="1:13" ht="15">
      <c r="A10" s="37"/>
      <c r="B10" s="37" t="str">
        <f>IFERROR(VLOOKUP(D10,DB!A:K,11,0),"")</f>
        <v>R5</v>
      </c>
      <c r="C10" s="37">
        <v>2</v>
      </c>
      <c r="D10" s="37" t="s">
        <v>38260</v>
      </c>
      <c r="E10" s="37"/>
      <c r="F10" s="38"/>
      <c r="G10" s="39">
        <f ca="1">IFERROR(NOW()-F10,"-")</f>
        <v>45931.945614004631</v>
      </c>
      <c r="H10" s="38"/>
      <c r="I10" s="37" t="str">
        <f>IFERROR(VLOOKUP(D10,DB!A:F,6,0),"")</f>
        <v>SCECO</v>
      </c>
      <c r="J10" s="37" t="str">
        <f>IFERROR(VLOOKUP(D10,DB!A:G,7,0),"")</f>
        <v>Haj Removal</v>
      </c>
      <c r="K10" s="37"/>
      <c r="L10" s="37" t="str">
        <f>IFERROR(VLOOKUP(D10,DB!A:I,9,0),"")</f>
        <v>Latis</v>
      </c>
      <c r="M10" s="139"/>
    </row>
    <row r="11" spans="1:13" ht="15">
      <c r="A11" s="37"/>
      <c r="B11" s="37" t="str">
        <f>IFERROR(VLOOKUP(D11,DB!A:K,11,0),"")</f>
        <v>R5</v>
      </c>
      <c r="C11" s="37">
        <v>1</v>
      </c>
      <c r="D11" s="140" t="s">
        <v>38141</v>
      </c>
      <c r="E11" s="37"/>
      <c r="F11" s="38"/>
      <c r="G11" s="39">
        <f ca="1">IFERROR(NOW()-F11,"-")</f>
        <v>45931.945614004631</v>
      </c>
      <c r="H11" s="38"/>
      <c r="I11" s="37" t="str">
        <f>IFERROR(VLOOKUP(D11,DB!A:F,6,0),"")</f>
        <v>SCECO</v>
      </c>
      <c r="J11" s="37" t="str">
        <f>IFERROR(VLOOKUP(D11,DB!A:G,7,0),"")</f>
        <v>Haj Removal</v>
      </c>
      <c r="K11" s="37"/>
      <c r="L11" s="37" t="str">
        <f>IFERROR(VLOOKUP(D11,DB!A:I,9,0),"")</f>
        <v>Latis</v>
      </c>
      <c r="M11" s="139"/>
    </row>
    <row r="12" spans="1:13" ht="15">
      <c r="A12" s="37"/>
      <c r="B12" s="37" t="str">
        <f>IFERROR(VLOOKUP(D12,DB!A:K,11,0),"")</f>
        <v>R5</v>
      </c>
      <c r="C12" s="37">
        <v>1</v>
      </c>
      <c r="D12" s="37" t="s">
        <v>38329</v>
      </c>
      <c r="E12" s="37"/>
      <c r="F12" s="38"/>
      <c r="G12" s="39">
        <f ca="1">IFERROR(NOW()-F12,"-")</f>
        <v>45931.945614004631</v>
      </c>
      <c r="H12" s="38"/>
      <c r="I12" s="37" t="str">
        <f>IFERROR(VLOOKUP(D12,DB!A:F,6,0),"")</f>
        <v>SCECO</v>
      </c>
      <c r="J12" s="37" t="str">
        <f>IFERROR(VLOOKUP(D12,DB!A:G,7,0),"")</f>
        <v>Haj Removal</v>
      </c>
      <c r="K12" s="37"/>
      <c r="L12" s="37" t="str">
        <f>IFERROR(VLOOKUP(D12,DB!A:I,9,0),"")</f>
        <v>Latis</v>
      </c>
      <c r="M12" s="139"/>
    </row>
    <row r="13" spans="1:13" ht="15">
      <c r="A13" s="37"/>
      <c r="B13" s="37" t="str">
        <f>IFERROR(VLOOKUP(D13,DB!A:K,11,0),"")</f>
        <v>R5</v>
      </c>
      <c r="C13" s="37">
        <v>1</v>
      </c>
      <c r="D13" s="37" t="s">
        <v>38215</v>
      </c>
      <c r="E13" s="37"/>
      <c r="F13" s="38"/>
      <c r="G13" s="39">
        <f ca="1">IFERROR(NOW()-F13,"-")</f>
        <v>45931.945614004631</v>
      </c>
      <c r="H13" s="38"/>
      <c r="I13" s="37" t="str">
        <f>IFERROR(VLOOKUP(D13,DB!A:F,6,0),"")</f>
        <v>SCECO</v>
      </c>
      <c r="J13" s="37" t="str">
        <f>IFERROR(VLOOKUP(D13,DB!A:G,7,0),"")</f>
        <v>Haj Removal</v>
      </c>
      <c r="K13" s="37"/>
      <c r="L13" s="37" t="str">
        <f>IFERROR(VLOOKUP(D13,DB!A:I,9,0),"")</f>
        <v>Latis</v>
      </c>
      <c r="M13" s="139"/>
    </row>
    <row r="14" spans="1:13" ht="15">
      <c r="A14" s="37"/>
      <c r="B14" s="37" t="str">
        <f>IFERROR(VLOOKUP(D14,DB!A:K,11,0),"")</f>
        <v>R5</v>
      </c>
      <c r="C14" s="37">
        <v>1</v>
      </c>
      <c r="D14" s="37" t="s">
        <v>38321</v>
      </c>
      <c r="E14" s="37"/>
      <c r="F14" s="38"/>
      <c r="G14" s="39">
        <f ca="1">IFERROR(NOW()-F14,"-")</f>
        <v>45931.945614004631</v>
      </c>
      <c r="H14" s="38"/>
      <c r="I14" s="37" t="str">
        <f>IFERROR(VLOOKUP(D14,DB!A:F,6,0),"")</f>
        <v>SCECO</v>
      </c>
      <c r="J14" s="37" t="str">
        <f>IFERROR(VLOOKUP(D14,DB!A:G,7,0),"")</f>
        <v>Haj Removal</v>
      </c>
      <c r="K14" s="37"/>
      <c r="L14" s="37" t="str">
        <f>IFERROR(VLOOKUP(D14,DB!A:I,9,0),"")</f>
        <v>Latis</v>
      </c>
      <c r="M14" s="139"/>
    </row>
    <row r="15" spans="1:13" ht="15">
      <c r="A15" s="37"/>
      <c r="B15" s="37" t="str">
        <f>IFERROR(VLOOKUP(D15,DB!A:K,11,0),"")</f>
        <v>R5</v>
      </c>
      <c r="C15" s="37">
        <v>1</v>
      </c>
      <c r="D15" s="37" t="s">
        <v>38314</v>
      </c>
      <c r="E15" s="37"/>
      <c r="F15" s="38"/>
      <c r="G15" s="39">
        <f ca="1">IFERROR(NOW()-F15,"-")</f>
        <v>45931.945614004631</v>
      </c>
      <c r="H15" s="38"/>
      <c r="I15" s="37" t="str">
        <f>IFERROR(VLOOKUP(D15,DB!A:F,6,0),"")</f>
        <v>SCECO</v>
      </c>
      <c r="J15" s="37" t="str">
        <f>IFERROR(VLOOKUP(D15,DB!A:G,7,0),"")</f>
        <v>Haj Removal</v>
      </c>
      <c r="K15" s="37"/>
      <c r="L15" s="37" t="str">
        <f>IFERROR(VLOOKUP(D15,DB!A:I,9,0),"")</f>
        <v>Latis</v>
      </c>
      <c r="M15" s="139"/>
    </row>
    <row r="16" spans="1:13" ht="15">
      <c r="A16" s="37"/>
      <c r="B16" s="37" t="str">
        <f>IFERROR(VLOOKUP(D16,DB!A:K,11,0),"")</f>
        <v>R5</v>
      </c>
      <c r="C16" s="37">
        <v>1</v>
      </c>
      <c r="D16" s="37" t="s">
        <v>38361</v>
      </c>
      <c r="E16" s="37"/>
      <c r="F16" s="38"/>
      <c r="G16" s="39">
        <f ca="1">IFERROR(NOW()-F16,"-")</f>
        <v>45931.945614004631</v>
      </c>
      <c r="H16" s="38"/>
      <c r="I16" s="37" t="str">
        <f>IFERROR(VLOOKUP(D16,DB!A:F,6,0),"")</f>
        <v>SCECO</v>
      </c>
      <c r="J16" s="37" t="str">
        <f>IFERROR(VLOOKUP(D16,DB!A:G,7,0),"")</f>
        <v>Haj Removal</v>
      </c>
      <c r="K16" s="37"/>
      <c r="L16" s="37" t="str">
        <f>IFERROR(VLOOKUP(D16,DB!A:I,9,0),"")</f>
        <v>Latis</v>
      </c>
      <c r="M16" s="139"/>
    </row>
    <row r="17" spans="1:13" ht="15">
      <c r="A17" s="37"/>
      <c r="B17" s="37" t="str">
        <f>IFERROR(VLOOKUP(D17,DB!A:K,11,0),"")</f>
        <v>R5</v>
      </c>
      <c r="C17" s="37">
        <v>1</v>
      </c>
      <c r="D17" s="37" t="s">
        <v>38472</v>
      </c>
      <c r="E17" s="37"/>
      <c r="F17" s="38"/>
      <c r="G17" s="39">
        <f ca="1">IFERROR(NOW()-F17,"-")</f>
        <v>45931.945614004631</v>
      </c>
      <c r="H17" s="38"/>
      <c r="I17" s="37" t="str">
        <f>IFERROR(VLOOKUP(D17,DB!A:F,6,0),"")</f>
        <v>SCECO</v>
      </c>
      <c r="J17" s="37" t="str">
        <f>IFERROR(VLOOKUP(D17,DB!A:G,7,0),"")</f>
        <v>Haj Removal</v>
      </c>
      <c r="K17" s="37"/>
      <c r="L17" s="37" t="str">
        <f>IFERROR(VLOOKUP(D17,DB!A:I,9,0),"")</f>
        <v>Latis</v>
      </c>
      <c r="M17" s="139"/>
    </row>
    <row r="18" spans="1:13" ht="15">
      <c r="A18" s="37"/>
      <c r="B18" s="37" t="str">
        <f>IFERROR(VLOOKUP(D18,DB!A:K,11,0),"")</f>
        <v>R5</v>
      </c>
      <c r="C18" s="37">
        <v>1</v>
      </c>
      <c r="D18" s="37" t="s">
        <v>38127</v>
      </c>
      <c r="E18" s="37"/>
      <c r="F18" s="38"/>
      <c r="G18" s="39">
        <f ca="1">IFERROR(NOW()-F18,"-")</f>
        <v>45931.945614004631</v>
      </c>
      <c r="H18" s="38"/>
      <c r="I18" s="37" t="str">
        <f>IFERROR(VLOOKUP(D18,DB!A:F,6,0),"")</f>
        <v>SCECO</v>
      </c>
      <c r="J18" s="37" t="str">
        <f>IFERROR(VLOOKUP(D18,DB!A:G,7,0),"")</f>
        <v>Haj Removal</v>
      </c>
      <c r="K18" s="37"/>
      <c r="L18" s="37" t="str">
        <f>IFERROR(VLOOKUP(D18,DB!A:I,9,0),"")</f>
        <v>Latis</v>
      </c>
      <c r="M18" s="139"/>
    </row>
    <row r="19" spans="1:13" ht="15">
      <c r="A19" s="37"/>
      <c r="B19" s="37" t="str">
        <f>IFERROR(VLOOKUP(D19,DB!A:K,11,0),"")</f>
        <v>R5</v>
      </c>
      <c r="C19" s="37">
        <v>1</v>
      </c>
      <c r="D19" s="37" t="s">
        <v>38164</v>
      </c>
      <c r="E19" s="37"/>
      <c r="F19" s="38"/>
      <c r="G19" s="39">
        <f ca="1">IFERROR(NOW()-F19,"-")</f>
        <v>45931.945614004631</v>
      </c>
      <c r="H19" s="38"/>
      <c r="I19" s="37" t="str">
        <f>IFERROR(VLOOKUP(D19,DB!A:F,6,0),"")</f>
        <v>SCECO</v>
      </c>
      <c r="J19" s="37" t="str">
        <f>IFERROR(VLOOKUP(D19,DB!A:G,7,0),"")</f>
        <v>Haj Removal</v>
      </c>
      <c r="K19" s="37"/>
      <c r="L19" s="37" t="str">
        <f>IFERROR(VLOOKUP(D19,DB!A:I,9,0),"")</f>
        <v>Latis</v>
      </c>
      <c r="M19" s="139"/>
    </row>
    <row r="20" spans="1:13" ht="15">
      <c r="A20" s="37"/>
      <c r="B20" s="37" t="str">
        <f>IFERROR(VLOOKUP(D20,DB!A:K,11,0),"")</f>
        <v/>
      </c>
      <c r="C20" s="37"/>
      <c r="D20" s="37"/>
      <c r="E20" s="37"/>
      <c r="F20" s="38"/>
      <c r="G20" s="39">
        <f ca="1">IFERROR(NOW()-F20,"-")</f>
        <v>45931.945614004631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45931.945614004631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45931.945614004631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45931.945614004631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45931.945614004631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45931.945614004631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45931.945614004631</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45931.945614004631</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45931.945614004631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45931.945614004631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45931.945614004631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45931.945614004631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45931.945614004631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45931.945614004631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45931.945614004631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45931.945614004631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45931.945614004631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45931.945614004631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45931.945614004631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45931.945614004631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45931.945614004631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45931.945614004631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45931.945614004631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45931.945614004631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45931.945614004631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45931.945614004631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45931.945614004631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45931.945614004631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45931.945614004631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45931.945614004631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45931.945614004631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45931.945614004631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45931.945614004631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45931.945614004631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45931.945614004631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45931.945614004631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45931.945614004631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45931.945614004631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45931.945614004631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45931.945614004631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45931.945614004631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45931.945614004631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45931.945614004631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45931.945614004631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45931.945614004631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45931.945614004631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45931.945614004631</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45931.945614004631</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45931.945614004631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45931.945614004631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45931.945614004631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45931.945614004631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45931.945614004631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45931.945614004631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45931.945614004631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45931.945614004631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45931.945614004631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45931.945614004631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45931.945614004631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45931.945614004631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45931.945614004631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45931.945614004631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45931.945614004631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45931.945614004631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45931.945614004631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45931.945614004631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45931.945614004631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45931.945614004631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45931.945614004631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45931.945614004631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45931.945614004631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45931.945614004631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45931.945614004631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45931.945614004631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45931.945614004631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45931.945614004631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45931.945614004631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45931.945614004631</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45931.945614004631</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45931.945614004631</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45931.945614004631</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45931.945614004631</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45931.945614004631</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45931.945614004631</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45931.945614004631</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45931.945614004631</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45931.945614004631</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45931.945614004631</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45931.945614004631</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45931.945614004631</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45931.945614004631</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45931.945614004631</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45931.945614004631</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45931.945614004631</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45931.945614004631</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45931.945614004631</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45931.945614004631</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45931.945614004631</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45931.945614004631</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45931.945614004631</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45931.945614004631</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45931.945614004631</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45931.945614004631</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45931.945614004631</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45931.945614004631</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45931.945614004631</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45931.945614004631</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45931.945614004631</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45931.945614004631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45931.945614004631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45931.945614004631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45931.945614004631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45931.945614004631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45931.945614004631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45931.945614004631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45931.945614004631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45931.945614004631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45931.945614004631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45931.945614004631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45931.945614004631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45931.945614004631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45931.945614004631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45931.945614004631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45931.945614004631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45931.945614004631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45931.945614004631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45931.945614004631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45931.945614004631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45931.945614004631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45931.945614004631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45931.945614004631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45931.945614004631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45931.945614004631</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45931.945614004631</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45931.945614004631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45931.945614004631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45931.945614004631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45931.945614004631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45931.945614004631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45931.945614004631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45931.945614004631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45931.945614004631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45931.945614004631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45931.945614004631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45931.945614004631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45931.945614004631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45931.945614004631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45931.945614004631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45931.945614004631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45931.945614004631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45931.945614004631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45931.945614004631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45931.945614004631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45931.945614004631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45931.945614004631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45931.945614004631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45931.945614004631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45931.945614004631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45931.945614004631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45931.945614004631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45931.945614004631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45931.945614004631</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45931.945614004631</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45931.945614004631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45931.945614004631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45931.945614004631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45931.945614004631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45931.945614004631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45931.945614004631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45931.945614004631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45931.945614004631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45931.945614004631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45931.945614004631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45931.945614004631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45931.945614004631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45931.945614004631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45931.945614004631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45931.945614004631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45931.945614004631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45931.945614004631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45931.945614004631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45931.945614004631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45931.945614004631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45931.945614004631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45931.945614004631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45931.945614004631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45931.945614004631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45931.945614004631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45931.945614004631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45931.945614004631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45931.945614004631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45931.945614004631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45931.945614004631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45931.945614004631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45931.945614004631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45931.945614004631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45931.945614004631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45931.945614004631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45931.945614004631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45931.945614004631</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45931.945614004631</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45931.945614004631</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45931.945614004631</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45931.945614004631</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45931.945614004631</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45931.945614004631</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45931.945614004631</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45931.945614004631</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45931.945614004631</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45931.945614004631</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45931.945614004631</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45931.945614004631</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45931.945614004631</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45931.945614004631</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45931.945614004631</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45931.945614004631</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45931.945614004631</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7"/>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2.8018987268515048</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5.1727667824088712</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0.1446186342582223</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39076</v>
      </c>
      <c r="B5" s="140" t="str">
        <f>IFERROR(VLOOKUP(D5,DB!A:K,11,0),"")</f>
        <v>R6</v>
      </c>
      <c r="C5" s="140">
        <v>2</v>
      </c>
      <c r="D5" s="140" t="s">
        <v>38941</v>
      </c>
      <c r="E5" s="140" t="s">
        <v>39072</v>
      </c>
      <c r="F5" s="141">
        <v>45931.827256944445</v>
      </c>
      <c r="G5" s="142">
        <f ca="1">IFERROR(NOW()-F5,"-")</f>
        <v>0.11835706018609926</v>
      </c>
      <c r="H5" s="141">
        <v>45931.799745370372</v>
      </c>
      <c r="I5" s="140" t="str">
        <f>IFERROR(VLOOKUP(D5,DB!A:F,6,0),"")</f>
        <v>Generator-SG</v>
      </c>
      <c r="J5" s="140" t="str">
        <f>IFERROR(VLOOKUP(D5,DB!A:G,7,0),"")</f>
        <v>Vandalized</v>
      </c>
      <c r="K5" s="140" t="s">
        <v>39077</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39078</v>
      </c>
      <c r="B6" s="140" t="str">
        <f>IFERROR(VLOOKUP(D6,DB!A:K,11,0),"")</f>
        <v>R6</v>
      </c>
      <c r="C6" s="140">
        <v>5</v>
      </c>
      <c r="D6" s="140" t="s">
        <v>38885</v>
      </c>
      <c r="E6" s="140" t="s">
        <v>39072</v>
      </c>
      <c r="F6" s="141"/>
      <c r="G6" s="142">
        <f ca="1">IFERROR(NOW()-F6,"-")</f>
        <v>45931.945614004631</v>
      </c>
      <c r="H6" s="141" t="s">
        <v>39079</v>
      </c>
      <c r="I6" s="140" t="str">
        <f>IFERROR(VLOOKUP(D6,DB!A:F,6,0),"")</f>
        <v>SCECO</v>
      </c>
      <c r="J6" s="140" t="str">
        <f>IFERROR(VLOOKUP(D6,DB!A:G,7,0),"")</f>
        <v>Good</v>
      </c>
      <c r="K6" s="140" t="s">
        <v>39080</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0"/>
      <c r="G7" s="140">
        <f ca="1">IFERROR(NOW()-F7,"-")</f>
        <v>45931.945614004631</v>
      </c>
      <c r="H7" s="140"/>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21"/>
      <c r="B8" s="140" t="str">
        <f>IFERROR(VLOOKUP(D8,DB!A:K,11,0),"")</f>
        <v/>
      </c>
      <c r="C8" s="140"/>
      <c r="D8" s="140"/>
      <c r="E8" s="140"/>
      <c r="F8" s="140"/>
      <c r="G8" s="140">
        <f ca="1">IFERROR(NOW()-F8,"-")</f>
        <v>45931.945614004631</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45931.945614004631</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45931.945614004631</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45931.945614004631</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45931.945614004631</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45931.945614004631</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45931.945614004631</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45931.945614004631</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45931.945614004631</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45931.945614004631</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45931.945614004631</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45931.945614004631</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45931.945614004631</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45931.945614004631</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45931.945614004631</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45931.945614004631</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45931.945614004631</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45931.945614004631</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45931.945614004631</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45931.945614004631</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45931.945614004631</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45931.945614004631</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45931.945614004631</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45931.945614004631</v>
      </c>
      <c r="H31" s="140"/>
      <c r="I31" s="140" t="str">
        <f>IFERROR(VLOOKUP(D31,DB!A:F,6,0),"")</f>
        <v/>
      </c>
      <c r="J31" s="140" t="str">
        <f>IFERROR(VLOOKUP(D31,DB!A:G,7,0),"")</f>
        <v/>
      </c>
      <c r="K31" s="140"/>
      <c r="L31" s="140" t="str">
        <f>IFERROR(VLOOKUP(D31,DB!A:I,9,0),"")</f>
        <v/>
      </c>
    </row>
    <row r="32" spans="1:12" ht="31.5" customHeight="1">
      <c r="A32" s="121"/>
      <c r="B32" s="120" t="str">
        <f>IFERROR(VLOOKUP(D32,DB!A:K,11,0),"")</f>
        <v/>
      </c>
      <c r="C32" s="122"/>
      <c r="D32" s="120"/>
      <c r="E32" s="123"/>
      <c r="F32" s="124"/>
      <c r="G32" s="89">
        <f ca="1">IFERROR(NOW()-F32,"-")</f>
        <v>45931.945614004631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45931.945614004631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45931.945614004631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45931.945614004631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45931.945614004631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45931.945614004631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45931.945614004631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45931.945614004631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45931.945614004631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45931.945614004631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45931.945614004631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45931.945614004631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45931.945614004631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45931.945614004631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45931.945614004631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45931.945614004631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45931.945614004631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45931.945614004631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45931.945614004631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45931.945614004631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45931.945614004631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45931.945614004631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45931.945614004631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45931.945614004631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45931.945614004631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45931.945614004631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45931.945614004631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45931.945614004631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45931.945614004631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45931.945614004631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45931.945614004631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45931.945614004631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45931.945614004631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45931.945614004631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45931.945614004631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45931.945614004631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45931.945614004631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45931.945614004631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45931.945614004631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45931.945614004631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45931.945614004631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45931.945614004631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45931.945614004631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45931.945614004631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45931.945614004631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45931.945614004631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45931.945614004631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45931.945614004631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45931.945614004631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45931.945614004631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45931.945614004631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45931.945614004631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45931.945614004631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45931.945614004631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45931.945614004631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45931.945614004631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45931.945614004631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45931.945614004631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45931.945614004631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45931.945614004631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45931.945614004631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45931.945614004631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45931.945614004631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45931.945614004631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45931.945614004631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45931.945614004631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45931.945614004631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45931.945614004631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45931.945614004631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45931.945614004631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45931.945614004631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45931.945614004631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45931.945614004631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45931.945614004631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45931.945614004631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45931.945614004631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45931.945614004631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45931.945614004631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45931.945614004631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45931.945614004631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45931.945614004631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45931.945614004631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45931.945614004631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45931.945614004631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45931.945614004631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45931.945614004631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45931.945614004631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45931.945614004631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45931.945614004631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45931.945614004631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45931.945614004631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45931.945614004631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45931.945614004631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45931.945614004631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45931.945614004631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45931.945614004631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45931.945614004631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45931.945614004631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45931.945614004631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45931.945614004631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45931.945614004631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45931.945614004631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45931.945614004631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45931.945614004631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45931.945614004631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45931.945614004631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45931.945614004631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45931.945614004631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45931.945614004631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45931.945614004631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45931.945614004631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45931.945614004631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45931.945614004631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45931.945614004631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45931.945614004631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45931.945614004631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45931.945614004631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45931.945614004631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45931.945614004631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45931.945614004631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45931.945614004631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45931.945614004631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45931.945614004631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45931.945614004631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45931.945614004631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45931.945614004631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45931.945614004631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45931.945614004631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45931.945614004631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45931.945614004631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45931.945614004631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45931.945614004631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45931.945614004631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45931.945614004631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45931.945614004631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45931.945614004631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45931.945614004631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45931.945614004631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45931.945614004631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45931.945614004631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45931.945614004631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45931.945614004631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45931.945614004631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45931.945614004631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45931.945614004631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45931.945614004631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45931.945614004631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45931.945614004631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45931.945614004631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45931.945614004631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45931.945614004631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45931.945614004631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45931.945614004631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45931.945614004631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45931.945614004631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45931.945614004631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45931.945614004631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45931.945614004631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45931.945614004631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45931.945614004631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45931.945614004631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45931.945614004631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45931.945614004631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45931.945614004631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45931.945614004631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45931.945614004631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45931.945614004631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45931.945614004631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45931.945614004631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45931.945614004631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45931.945614004631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45931.945614004631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45931.945614004631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45931.945614004631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45931.945614004631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45931.945614004631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45931.945614004631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45931.945614004631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45931.945614004631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45931.945614004631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45931.945614004631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45931.945614004631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45931.945614004631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45931.945614004631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45931.945614004631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45931.945614004631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45931.945614004631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45931.945614004631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45931.945614004631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45931.945614004631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45931.945614004631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45931.945614004631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45931.945614004631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45931.945614004631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45931.945614004631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45931.945614004631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45931.945614004631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45931.945614004631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45931.945614004631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45931.945614004631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45931.945614004631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45931.945614004631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45931.945614004631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45931.945614004631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45931.945614004631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45931.945614004631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45931.945614004631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45931.945614004631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45931.945614004631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45931.945614004631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45931.945614004631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45931.945614004631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45931.945614004631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45931.945614004631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45931.945614004631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45931.945614004631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45931.945614004631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45931.945614004631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45931.945614004631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45931.945614004631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45931.945614004631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45931.945614004631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45931.945614004631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45931.945614004631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45931.945614004631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45931.945614004631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45931.945614004631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45931.945614004631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45931.945614004631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45931.945614004631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45931.945614004631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45931.945614004631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45931.945614004631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45931.945614004631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45931.945614004631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45931.945614004631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45931.945614004631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45931.945614004631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45931.945614004631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45931.945614004631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45931.945614004631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45931.945614004631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45931.945614004631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45931.945614004631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45931.945614004631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45931.945614004631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45931.945614004631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45931.945614004631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45931.945614004631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45931.945614004631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45931.945614004631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45931.945614004631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45931.945614004631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45931.945614004631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45931.945614004631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45931.945614004631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45931.945614004631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45931.945614004631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45931.945614004631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45931.945614004631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45931.945614004631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45931.945614004631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45931.945614004631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45931.945614004631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45931.945614004631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45931.945614004631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45931.945614004631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45931.945614004631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45931.945614004631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45931.945614004631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45931.945614004631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45931.945614004631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45931.945614004631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45931.945614004631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45931.945614004631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45931.945614004631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45931.945614004631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45931.945614004631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45931.945614004631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45931.945614004631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45931.945614004631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45931.945614004631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45931.945614004631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45931.945614004631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45931.945614004631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45931.945614004631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45931.945614004631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45931.945614004631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45931.945614004631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45931.945614004631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45931.945614004631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45931.945614004631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45931.945614004631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45931.945614004631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45931.945614004631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45931.945614004631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45931.945614004631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45931.945614004631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45931.945614004631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45931.945614004631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45931.945614004631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45931.945614004631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45931.945614004631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45931.945614004631</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45931.945614004631</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45931.945614004631</v>
      </c>
      <c r="H337" s="124"/>
      <c r="I337" s="120" t="str">
        <f>IFERROR(VLOOKUP(D337,DB!A:F,6,0),"")</f>
        <v/>
      </c>
      <c r="J337" s="119" t="str">
        <f>IFERROR(VLOOKUP(D337,DB!A:G,7,0),"")</f>
        <v/>
      </c>
      <c r="K337" s="125"/>
      <c r="L337" s="126" t="str">
        <f>IFERROR(VLOOKUP(D337,DB!A:I,9,0),"")</f>
        <v/>
      </c>
    </row>
  </sheetData>
  <dataValidations count="2">
    <dataValidation allowBlank="1" showInputMessage="1" showErrorMessage="1" sqref="E1" xr:uid="{380493DB-286A-4683-AF55-C78F04945A49}"/>
    <dataValidation type="list" allowBlank="1" showInputMessage="1" showErrorMessage="1" sqref="D8:D16 E7:E3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2025-10-01T19:42:23Z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