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025" documentId="13_ncr:1_{F6CB121F-512D-4AA6-A0C1-0FB36C537598}" xr6:coauthVersionLast="47" xr6:coauthVersionMax="47" xr10:uidLastSave="{68E58808-3E6F-4C93-A835-64B6DF8BC46D}"/>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5" i="6"/>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1" i="3"/>
  <c r="G12" i="3"/>
  <c r="G13" i="3"/>
  <c r="G14" i="3"/>
  <c r="I3" i="4"/>
  <c r="J3" i="4"/>
  <c r="I3" i="6"/>
  <c r="I4" i="6"/>
  <c r="L11" i="3"/>
  <c r="J11" i="3"/>
  <c r="I11" i="3"/>
  <c r="B11" i="3"/>
  <c r="L3" i="6"/>
  <c r="L4" i="6"/>
  <c r="L2" i="6"/>
  <c r="J4" i="6"/>
  <c r="J3" i="6"/>
  <c r="J2" i="6"/>
  <c r="I2" i="6"/>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89" i="5"/>
  <c r="J89" i="5"/>
  <c r="I89" i="5"/>
  <c r="G89" i="5"/>
  <c r="B89"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G4" i="5"/>
  <c r="B4"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<sst xmlns="http://schemas.openxmlformats.org/spreadsheetml/2006/main" count="178590" uniqueCount="39079">
  <si>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</si>
  <si>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</si>
  <si>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</si>
  <si>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</si>
  <si>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</si>
  <si>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</si>
  <si>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</si>
  <si>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</si>
  <si>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</si>
  <si>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</si>
  <si>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</si>
  <si>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</si>
  <si>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</si>
  <si>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</si>
  <si>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</si>
  <si>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</si>
  <si>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</si>
  <si>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</si>
  <si>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</si>
  <si>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</si>
  <si>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</si>
  <si>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</si>
  <si>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</si>
  <si>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</si>
  <si>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</si>
  <si>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</si>
  <si>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</si>
  <si>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</si>
  <si>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</si>
  <si>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</si>
  <si>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</si>
  <si>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</si>
  <si>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</si>
  <si>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</si>
  <si>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</si>
  <si>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</si>
  <si>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</si>
  <si>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</si>
  <si>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</si>
  <si>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</si>
  <si>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</si>
  <si>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</si>
  <si>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</si>
  <si>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</si>
  <si>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</si>
  <si>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</si>
  <si>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</si>
  <si>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</si>
  <si>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</si>
  <si>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</si>
  <si>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</si>
  <si>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</si>
  <si>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</si>
  <si>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</si>
  <si>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</si>
  <si>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</si>
  <si>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</si>
  <si>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</si>
  <si>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</si>
  <si>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</si>
  <si>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</si>
  <si>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</si>
  <si>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</si>
  <si>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</si>
  <si>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</si>
  <si>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</si>
  <si>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</si>
  <si>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</si>
  <si>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</si>
  <si>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</si>
  <si>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</si>
  <si>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</si>
  <si>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</si>
  <si>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</si>
  <si>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</si>
  <si>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</si>
  <si>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</si>
  <si>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</si>
  <si>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</si>
  <si>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</si>
  <si>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</si>
  <si>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</si>
  <si>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</si>
  <si>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</si>
  <si>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</si>
  <si>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</si>
  <si>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</si>
  <si>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</si>
  <si>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</si>
  <si>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</si>
  <si>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</si>
  <si>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</si>
  <si>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</si>
  <si>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</si>
  <si>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</si>
  <si>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</si>
  <si>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</si>
  <si>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</si>
  <si>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</si>
  <si>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</si>
  <si>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</si>
  <si>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</si>
  <si>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</si>
  <si>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</si>
  <si>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</si>
  <si>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</si>
  <si>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</si>
  <si>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</si>
  <si>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</si>
  <si>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</si>
  <si>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</si>
  <si>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</si>
  <si>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</si>
  <si>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</si>
  <si>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</si>
  <si>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</si>
  <si>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</si>
  <si>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</si>
  <si>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</si>
  <si>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</si>
  <si>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</si>
  <si>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</si>
  <si>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</si>
  <si>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</si>
  <si>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</si>
  <si>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</si>
  <si>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</si>
  <si>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</si>
  <si>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</si>
  <si>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</si>
  <si>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</si>
  <si>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</si>
  <si>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</si>
  <si>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</si>
  <si>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</si>
  <si>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</si>
  <si>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</si>
  <si>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</si>
  <si>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</si>
  <si>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</si>
  <si>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</si>
  <si>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</si>
  <si>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</si>
  <si>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</si>
  <si>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</si>
  <si>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</si>
  <si>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</si>
  <si>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</si>
  <si>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</si>
  <si>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</si>
  <si>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</si>
  <si>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</si>
  <si>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</si>
  <si>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</si>
  <si>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</si>
  <si>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</si>
  <si>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</si>
  <si>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</si>
  <si>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</si>
  <si>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</si>
  <si>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</si>
  <si>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</si>
  <si>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</si>
  <si>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</si>
  <si>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</si>
  <si>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</si>
  <si>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</si>
  <si>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</si>
  <si>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</si>
  <si>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</si>
  <si>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</si>
  <si>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</si>
  <si>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</si>
  <si>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</si>
  <si>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</si>
  <si>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</si>
  <si>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</si>
  <si>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</si>
  <si>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</si>
  <si>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</si>
  <si>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</si>
  <si>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</si>
  <si>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</si>
  <si>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</si>
  <si>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</si>
  <si>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</si>
  <si>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</si>
  <si>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</si>
  <si>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</si>
  <si>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</si>
  <si>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</si>
  <si>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</si>
  <si>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</si>
  <si>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</si>
  <si>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</si>
  <si>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</si>
  <si>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</si>
  <si>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</si>
  <si>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</si>
  <si>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</si>
  <si>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</si>
  <si>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</si>
  <si>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</si>
  <si>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</si>
  <si>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</si>
  <si>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</si>
  <si>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</si>
  <si>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</si>
  <si>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</si>
  <si>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</si>
  <si>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</si>
  <si>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</si>
  <si>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</si>
  <si>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</si>
  <si>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</si>
  <si>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</si>
  <si>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</si>
  <si>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</si>
  <si>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</si>
  <si>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</si>
  <si>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</si>
  <si>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</si>
  <si>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</si>
  <si>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</si>
  <si>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</si>
  <si>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</si>
  <si>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</si>
  <si>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</si>
  <si>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</si>
  <si>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</si>
  <si>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</si>
  <si>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</si>
  <si>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</si>
  <si>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</si>
  <si>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</si>
  <si>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</si>
  <si>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</si>
  <si>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</si>
  <si>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</si>
  <si>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</si>
  <si>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</si>
  <si>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</si>
  <si>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</si>
  <si>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</si>
  <si>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</si>
  <si>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</si>
  <si>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</si>
  <si>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</si>
  <si>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</si>
  <si>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</si>
  <si>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</si>
  <si>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</si>
  <si>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</si>
  <si>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</si>
  <si>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</si>
  <si>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</si>
  <si>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</si>
  <si>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</si>
  <si>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</si>
  <si>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</si>
  <si>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</si>
  <si>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</si>
  <si>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</si>
  <si>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</si>
  <si>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</si>
  <si>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</si>
  <si>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</si>
  <si>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</si>
  <si>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</si>
  <si>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</si>
  <si>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</si>
  <si>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</si>
  <si>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</si>
  <si>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</si>
  <si>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</si>
  <si>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</si>
  <si>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</si>
  <si>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</si>
  <si>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</si>
  <si>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</si>
  <si>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</si>
  <si>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</si>
  <si>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</si>
  <si>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</si>
  <si>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</si>
  <si>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</si>
  <si>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</si>
  <si>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</si>
  <si>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</si>
  <si>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</si>
  <si>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</si>
  <si>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</si>
  <si>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</si>
  <si>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</si>
  <si>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</si>
  <si>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</si>
  <si>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</si>
  <si>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</si>
  <si>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</si>
  <si>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</si>
  <si>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</si>
  <si>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</si>
  <si>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</si>
  <si>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</si>
  <si>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</si>
  <si>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</si>
  <si>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</si>
  <si>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</si>
  <si>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</si>
  <si>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</si>
  <si>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</si>
  <si>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</si>
  <si>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</si>
  <si>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</si>
  <si>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</si>
  <si>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</si>
  <si>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</si>
  <si>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</si>
  <si>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</si>
  <si>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</si>
  <si>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</si>
  <si>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</si>
  <si>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</si>
  <si>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</si>
  <si>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</si>
  <si>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</si>
  <si>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</si>
  <si>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</si>
  <si>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</si>
  <si>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</si>
  <si>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</si>
  <si>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</si>
  <si>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</si>
  <si>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</si>
  <si>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</si>
  <si>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</si>
  <si>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</si>
  <si>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</si>
  <si>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</si>
  <si>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</si>
  <si>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</si>
  <si>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</si>
  <si>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</si>
  <si>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</si>
  <si>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</si>
  <si>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</si>
  <si>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</si>
  <si>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</si>
  <si>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</si>
  <si>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</si>
  <si>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</si>
  <si>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</si>
  <si>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</si>
  <si>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</si>
  <si>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</si>
  <si>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</si>
  <si>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</si>
  <si>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</si>
  <si>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</si>
  <si>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</si>
  <si>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</si>
  <si>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</si>
  <si>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</si>
  <si>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</si>
  <si>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</si>
  <si>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</si>
  <si>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</si>
  <si>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</si>
  <si>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</si>
  <si>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</si>
  <si>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</si>
  <si>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</si>
  <si>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</si>
  <si>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</si>
  <si>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</si>
  <si>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</si>
  <si>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</si>
  <si>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</si>
  <si>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</si>
  <si>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</si>
  <si>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</si>
  <si>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</si>
  <si>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</si>
  <si>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</si>
  <si>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</si>
  <si>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</si>
  <si>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</si>
  <si>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</si>
  <si>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</si>
  <si>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</si>
  <si>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</si>
  <si>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</si>
  <si>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</si>
  <si>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</si>
  <si>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</si>
  <si>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</si>
  <si>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</si>
  <si>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</si>
  <si>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</si>
  <si>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</si>
  <si>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</si>
  <si>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</si>
  <si>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</si>
  <si>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</si>
  <si>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</si>
  <si>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</si>
  <si>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</si>
  <si>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</si>
  <si>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</si>
  <si>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</si>
  <si>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</si>
  <si>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</si>
  <si>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</si>
  <si>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</si>
  <si>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</si>
  <si>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</si>
  <si>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</si>
  <si>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</si>
  <si>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</si>
  <si>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</si>
  <si>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</si>
  <si>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</si>
  <si>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</si>
  <si>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</si>
  <si>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</si>
  <si>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</si>
  <si>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</si>
  <si>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</si>
  <si>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</si>
  <si>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</si>
  <si>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</si>
  <si>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</si>
  <si>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</si>
  <si>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</si>
  <si>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</si>
  <si>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</si>
  <si>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</si>
  <si>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</si>
  <si>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</si>
  <si>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</si>
  <si>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</si>
  <si>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</si>
  <si>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</si>
  <si>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</si>
  <si>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</si>
  <si>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</si>
  <si>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</si>
  <si>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</si>
  <si>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</si>
  <si>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</si>
  <si>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</si>
  <si>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</si>
  <si>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</si>
  <si>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</si>
  <si>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</si>
  <si>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</si>
  <si>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</si>
  <si>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</si>
  <si>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</si>
  <si>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</si>
  <si>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</si>
  <si>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</si>
  <si>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</si>
  <si>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</si>
  <si>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</si>
  <si>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</si>
  <si>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</si>
  <si>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</si>
  <si>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</si>
  <si>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</si>
  <si>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</si>
  <si>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</si>
  <si>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</si>
  <si>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</si>
  <si>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</si>
  <si>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</si>
  <si>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</si>
  <si>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</si>
  <si>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</si>
  <si>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</si>
  <si>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</si>
  <si>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</si>
  <si>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</si>
  <si>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</si>
  <si>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</si>
  <si>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</si>
  <si>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</si>
  <si>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</si>
  <si>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</si>
  <si>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</si>
  <si>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</si>
  <si>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</si>
  <si>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</si>
  <si>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</si>
  <si>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</si>
  <si>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</si>
  <si>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</si>
  <si>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</si>
  <si>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</si>
  <si>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</si>
  <si>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</si>
  <si>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</si>
  <si>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</si>
  <si>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</si>
  <si>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</si>
  <si>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</si>
  <si>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</si>
  <si>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</si>
  <si>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</si>
  <si>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</si>
  <si>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</si>
  <si>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</si>
  <si>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</si>
  <si>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</si>
  <si>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</si>
  <si>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</si>
  <si>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</si>
  <si>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</si>
  <si>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</si>
  <si>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</si>
  <si>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</si>
  <si>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</si>
  <si>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</si>
  <si>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</si>
  <si>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</si>
  <si>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</si>
  <si>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</si>
  <si>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</si>
  <si>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</si>
  <si>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</si>
  <si>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</si>
  <si>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</si>
  <si>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</si>
  <si>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</si>
  <si>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</si>
  <si>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</si>
  <si>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</si>
  <si>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</si>
  <si>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</si>
  <si>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</si>
  <si>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</si>
  <si>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</si>
  <si>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</si>
  <si>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</si>
  <si>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</si>
  <si>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</si>
  <si>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</si>
  <si>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</si>
  <si>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</si>
  <si>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</si>
  <si>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</si>
  <si>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</si>
  <si>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</si>
  <si>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</si>
  <si>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</si>
  <si>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</si>
  <si>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</si>
  <si>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</si>
  <si>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</si>
  <si>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</si>
  <si>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</si>
  <si>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</si>
  <si>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</si>
  <si>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</si>
  <si>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</si>
  <si>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</si>
  <si>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</si>
  <si>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</si>
  <si>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</si>
  <si>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</si>
  <si>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</si>
  <si>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</si>
  <si>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</si>
  <si>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</si>
  <si>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</si>
  <si>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</si>
  <si>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</si>
  <si>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</si>
  <si>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</si>
  <si>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</si>
  <si>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</si>
  <si>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</si>
  <si>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</si>
  <si>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</si>
  <si>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</si>
  <si>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</si>
  <si>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</si>
  <si>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</si>
  <si>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</si>
  <si>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</si>
  <si>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</si>
  <si>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</si>
  <si>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</si>
  <si>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</si>
  <si>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</si>
  <si>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</si>
  <si>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</si>
  <si>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</si>
  <si>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</si>
  <si>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</si>
  <si>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</si>
  <si>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</si>
  <si>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</si>
  <si>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</si>
  <si>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</si>
  <si>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</si>
  <si>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</si>
  <si>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</si>
  <si>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</si>
  <si>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</si>
  <si>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</si>
  <si>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</si>
  <si>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</si>
  <si>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</si>
  <si>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</si>
  <si>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</si>
  <si>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</si>
  <si>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</si>
  <si>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</si>
  <si>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</si>
  <si>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</si>
  <si>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</si>
  <si>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</si>
  <si>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</si>
  <si>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</si>
  <si>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</si>
  <si>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</si>
  <si>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</si>
  <si>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</si>
  <si>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</si>
  <si>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</si>
  <si>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</si>
  <si>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</si>
  <si>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</si>
  <si>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</si>
  <si>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</si>
  <si>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</si>
  <si>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</si>
  <si>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</si>
  <si>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</si>
  <si>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</si>
  <si>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</si>
  <si>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</si>
  <si>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</si>
  <si>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</si>
  <si>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</si>
  <si>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</si>
  <si>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</si>
  <si>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</si>
  <si>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</si>
  <si>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</si>
  <si>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</si>
  <si>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</si>
  <si>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</si>
  <si>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</si>
  <si>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</si>
  <si>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</si>
  <si>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</si>
  <si>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</si>
  <si>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</si>
  <si>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</si>
  <si>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</si>
  <si>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</si>
  <si>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</si>
  <si>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</si>
  <si>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</si>
  <si>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</si>
  <si>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</si>
  <si>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</si>
  <si>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</si>
  <si>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</si>
  <si>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</si>
  <si>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</si>
  <si>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</si>
  <si>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</si>
  <si>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</si>
  <si>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</si>
  <si>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</si>
  <si>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</si>
  <si>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</si>
  <si>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</si>
  <si>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</si>
  <si>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</si>
  <si>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</si>
  <si>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</si>
  <si>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</si>
  <si>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</si>
  <si>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</si>
  <si>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</si>
  <si>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</si>
  <si>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</si>
  <si>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</si>
  <si>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</si>
  <si>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</si>
  <si>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</si>
  <si>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</si>
  <si>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</si>
  <si>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</si>
  <si>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</si>
  <si>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</si>
  <si>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</si>
  <si>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</si>
  <si>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</si>
  <si>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</si>
  <si>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</si>
  <si>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</si>
  <si>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</si>
  <si>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</si>
  <si>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</si>
  <si>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</si>
  <si>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</si>
  <si>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</si>
  <si>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</si>
  <si>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</si>
  <si>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</si>
  <si>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</si>
  <si>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</si>
  <si>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</si>
  <si>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</si>
  <si>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</si>
  <si>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</si>
  <si>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</si>
  <si>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</si>
  <si>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</si>
  <si>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</si>
  <si>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</si>
  <si>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</si>
  <si>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</si>
  <si>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</si>
  <si>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</si>
  <si>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</si>
  <si>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</si>
  <si>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</si>
  <si>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</si>
  <si>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</si>
  <si>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</si>
  <si>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</si>
  <si>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</si>
  <si>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</si>
  <si>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</si>
  <si>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</si>
  <si>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</si>
  <si>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</si>
  <si>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</si>
  <si>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</si>
  <si>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</si>
  <si>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</si>
  <si>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</si>
  <si>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</si>
  <si>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</si>
  <si>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</si>
  <si>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</si>
  <si>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</si>
  <si>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</si>
  <si>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</si>
  <si>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</si>
  <si>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</si>
  <si>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</si>
  <si>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</si>
  <si>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</si>
  <si>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</si>
  <si>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</si>
  <si>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</si>
  <si>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</si>
  <si>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</si>
  <si>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</si>
  <si>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</si>
  <si>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</si>
  <si>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</si>
  <si>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</si>
  <si>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</si>
  <si>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</si>
  <si>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</si>
  <si>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</si>
  <si>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</si>
  <si>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</si>
  <si>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</si>
  <si>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</si>
  <si>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</si>
  <si>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</si>
  <si>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</si>
  <si>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</si>
  <si>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</si>
  <si>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</si>
  <si>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</si>
  <si>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</si>
  <si>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</si>
  <si>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</si>
  <si>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</si>
  <si>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</si>
  <si>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</si>
  <si>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</si>
  <si>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</si>
  <si>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</si>
  <si>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</si>
  <si>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</si>
  <si>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</si>
  <si>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</si>
  <si>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</si>
  <si>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</si>
  <si>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</si>
  <si>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</si>
  <si>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</si>
  <si>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</si>
  <si>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</si>
  <si>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</si>
  <si>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</si>
  <si>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</si>
  <si>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</si>
  <si>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</si>
  <si>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</si>
  <si>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</si>
  <si>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</si>
  <si>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</si>
  <si>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</si>
  <si>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</si>
  <si>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</si>
  <si>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</si>
  <si>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</si>
  <si>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</si>
  <si>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</si>
  <si>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</si>
  <si>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</si>
  <si>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</si>
  <si>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</si>
  <si>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</si>
  <si>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</si>
  <si>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</si>
  <si>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</si>
  <si>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</si>
  <si>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</si>
  <si>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</si>
  <si>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</si>
  <si>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</si>
  <si>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</si>
  <si>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</si>
  <si>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</si>
  <si>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</si>
  <si>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</si>
  <si>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</si>
  <si>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</si>
  <si>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</si>
  <si>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</si>
  <si>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</si>
  <si>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</si>
  <si>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</si>
  <si>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</si>
  <si>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</si>
  <si>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</si>
  <si>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</si>
  <si>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</si>
  <si>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</si>
  <si>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</si>
  <si>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</si>
  <si>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</si>
  <si>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</si>
  <si>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</si>
  <si>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</si>
  <si>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</si>
  <si>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</si>
  <si>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</si>
  <si>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</si>
  <si>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</si>
  <si>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</si>
  <si>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</si>
  <si>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</si>
  <si>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</si>
  <si>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</si>
  <si>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</si>
  <si>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</si>
  <si>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</si>
  <si>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</si>
  <si>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</si>
  <si>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</si>
  <si>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</si>
  <si>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</si>
  <si>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</si>
  <si>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</si>
  <si>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</si>
  <si>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</si>
  <si>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</si>
  <si>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</si>
  <si>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</si>
  <si>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</si>
  <si>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</si>
  <si>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</si>
  <si>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</si>
  <si>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</si>
  <si>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</si>
  <si>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</si>
  <si>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</si>
  <si>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</si>
  <si>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</si>
  <si>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</si>
  <si>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</si>
  <si>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</si>
  <si>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</si>
  <si>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</si>
  <si>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</si>
  <si>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</si>
  <si>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</si>
  <si>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</si>
  <si>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</si>
  <si>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</si>
  <si>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</si>
  <si>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</si>
  <si>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</si>
  <si>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</si>
  <si>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</si>
  <si>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</si>
  <si>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</si>
  <si>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</si>
  <si>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</si>
  <si>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</si>
  <si>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</si>
  <si>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</si>
  <si>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</si>
  <si>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</si>
  <si>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</si>
  <si>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</si>
  <si>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</si>
  <si>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</si>
  <si>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</si>
  <si>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</si>
  <si>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</si>
  <si>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</si>
  <si>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</si>
  <si>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</si>
  <si>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</si>
  <si>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</si>
  <si>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</si>
  <si>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</si>
  <si>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</si>
  <si>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</si>
  <si>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</si>
  <si>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</si>
  <si>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</si>
  <si>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</si>
  <si>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</si>
  <si>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</si>
  <si>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</si>
  <si>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</si>
  <si>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</si>
  <si>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</si>
  <si>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</si>
  <si>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</si>
  <si>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</si>
  <si>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</si>
  <si>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</si>
  <si>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</si>
  <si>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</si>
  <si>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</si>
  <si>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</si>
  <si>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</si>
  <si>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</si>
  <si>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</si>
  <si>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</si>
  <si>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</si>
  <si>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</si>
  <si>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</si>
  <si>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</si>
  <si>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</si>
  <si>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</si>
  <si>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</si>
  <si>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</si>
  <si>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</si>
  <si>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</si>
  <si>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</si>
  <si>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</si>
  <si>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</si>
  <si>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</si>
  <si>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</si>
  <si>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</si>
  <si>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</si>
  <si>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</si>
  <si>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</si>
  <si>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</si>
  <si>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</si>
  <si>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</si>
  <si>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</si>
  <si>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</si>
  <si>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</si>
  <si>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</si>
  <si>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</si>
  <si>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</si>
  <si>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</si>
  <si>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</si>
  <si>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</si>
  <si>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</si>
  <si>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</si>
  <si>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</si>
  <si>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</si>
  <si>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</si>
  <si>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</si>
  <si>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</si>
  <si>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</si>
  <si>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</si>
  <si>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</si>
  <si>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</si>
  <si>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</si>
  <si>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</si>
  <si>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</si>
  <si>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</si>
  <si>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</si>
  <si>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</si>
  <si>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</si>
  <si>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</si>
  <si>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</si>
  <si>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</si>
  <si>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</si>
  <si>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</si>
  <si>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</si>
  <si>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</si>
  <si>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</si>
  <si>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</si>
  <si>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</si>
  <si>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</si>
  <si>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</si>
  <si>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</si>
  <si>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</si>
  <si>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</si>
  <si>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</si>
  <si>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</si>
  <si>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</si>
  <si>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</si>
  <si>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</si>
  <si>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</si>
  <si>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</si>
  <si>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</si>
  <si>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</si>
  <si>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</si>
  <si>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</si>
  <si>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</si>
  <si>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</si>
  <si>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</si>
  <si>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</si>
  <si>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</si>
  <si>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</si>
  <si>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</si>
  <si>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</si>
  <si>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</si>
  <si>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</si>
  <si>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</si>
  <si>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</si>
  <si>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</si>
  <si>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</si>
  <si>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</si>
  <si>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</si>
  <si>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</si>
  <si>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</si>
  <si>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</si>
  <si>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</si>
  <si>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</si>
  <si>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</si>
  <si>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</si>
  <si>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</si>
  <si>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</si>
  <si>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</si>
  <si>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</si>
  <si>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</si>
  <si>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</si>
  <si>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</si>
  <si>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</si>
  <si>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</si>
  <si>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</si>
  <si>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</si>
  <si>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</si>
  <si>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</si>
  <si>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</si>
  <si>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</si>
  <si>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</si>
  <si>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</si>
  <si>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</si>
  <si>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</si>
  <si>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</si>
  <si>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</si>
  <si>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</si>
  <si>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</si>
  <si>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</si>
  <si>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</si>
  <si>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</si>
  <si>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</si>
  <si>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</si>
  <si>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</si>
  <si>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</si>
  <si>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</si>
  <si>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</si>
  <si>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</si>
  <si>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</si>
  <si>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</si>
  <si>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</si>
  <si>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</si>
  <si>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</si>
  <si>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</si>
  <si>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</si>
  <si>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</si>
  <si>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</si>
  <si>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</si>
  <si>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</si>
  <si>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</si>
  <si>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</si>
  <si>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</si>
  <si>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</si>
  <si>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</si>
  <si>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</si>
  <si>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</si>
  <si>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</si>
  <si>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</si>
  <si>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</si>
  <si>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</si>
  <si>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</si>
  <si>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</si>
  <si>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</si>
  <si>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</si>
  <si>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</si>
  <si>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</si>
  <si>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</si>
  <si>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</si>
  <si>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</si>
  <si>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</si>
  <si>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</si>
  <si>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</si>
  <si>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</si>
  <si>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</si>
  <si>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</si>
  <si>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</si>
  <si>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</si>
  <si>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</si>
  <si>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</si>
  <si>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</si>
  <si>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</si>
  <si>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</si>
  <si>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</si>
  <si>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</si>
  <si>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</si>
  <si>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</si>
  <si>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</si>
  <si>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</si>
  <si>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</si>
  <si>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</si>
  <si>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</si>
  <si>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</si>
  <si>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</si>
  <si>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</si>
  <si>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</si>
  <si>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</si>
  <si>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</si>
  <si>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</si>
  <si>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</si>
  <si>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</si>
  <si>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</si>
  <si>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</si>
  <si>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</si>
  <si>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</si>
  <si>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</si>
  <si>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</si>
  <si>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</si>
  <si>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</si>
  <si>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</si>
  <si>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</si>
  <si>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</si>
  <si>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</si>
  <si>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</si>
  <si>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</si>
  <si>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</si>
  <si>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</si>
  <si>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</si>
  <si>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</si>
  <si>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</si>
  <si>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</si>
  <si>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</si>
  <si>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</si>
  <si>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</si>
  <si>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</si>
  <si>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</si>
  <si>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</si>
  <si>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</si>
  <si>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</si>
  <si>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</si>
  <si>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</si>
  <si>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</si>
  <si>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</si>
  <si>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</si>
  <si>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</si>
  <si>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</si>
  <si>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</si>
  <si>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</si>
  <si>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</si>
  <si>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</si>
  <si>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</si>
  <si>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</si>
  <si>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</si>
  <si>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</si>
  <si>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</si>
  <si>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</si>
  <si>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</si>
  <si>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</si>
  <si>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</si>
  <si>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</si>
  <si>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</si>
  <si>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</si>
  <si>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</si>
  <si>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</si>
  <si>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</si>
  <si>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</si>
  <si>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</si>
  <si>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</si>
  <si>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</si>
  <si>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</si>
  <si>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</si>
  <si>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</si>
  <si>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</si>
  <si>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</si>
  <si>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</si>
  <si>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</si>
  <si>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</si>
  <si>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</si>
  <si>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</si>
  <si>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</si>
  <si>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</si>
  <si>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</si>
  <si>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</si>
  <si>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</si>
  <si>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</si>
  <si>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</si>
  <si>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</si>
  <si>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</si>
  <si>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</si>
  <si>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</si>
  <si>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</si>
  <si>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</si>
  <si>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</si>
  <si>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</si>
  <si>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</si>
  <si>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</si>
  <si>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</si>
  <si>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</si>
  <si>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</si>
  <si>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</si>
  <si>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</si>
  <si>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</si>
  <si>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</si>
  <si>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</si>
  <si>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</si>
  <si>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</si>
  <si>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</si>
  <si>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</si>
  <si>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</si>
  <si>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</si>
  <si>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</si>
  <si>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</si>
  <si>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</si>
  <si>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</si>
  <si>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</si>
  <si>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</si>
  <si>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</si>
  <si>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</si>
  <si>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</si>
  <si>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</si>
  <si>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</si>
  <si>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</si>
  <si>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</si>
  <si>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</si>
  <si>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</si>
  <si>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</si>
  <si>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</si>
  <si>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</si>
  <si>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</si>
  <si>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</si>
  <si>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</si>
  <si>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</si>
  <si>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</si>
  <si>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</si>
  <si>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</si>
  <si>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</si>
  <si>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</si>
  <si>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</si>
  <si>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</si>
  <si>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</si>
  <si>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</si>
  <si>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</si>
  <si>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</si>
  <si>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</si>
  <si>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</si>
  <si>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</si>
  <si>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</si>
  <si>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</si>
  <si>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</si>
  <si>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</si>
  <si>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</si>
  <si>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</si>
  <si>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</si>
  <si>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</si>
  <si>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</si>
  <si>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</si>
  <si>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</si>
  <si>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</si>
  <si>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</si>
  <si>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</si>
  <si>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</si>
  <si>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</si>
  <si>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</si>
  <si>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</si>
  <si>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</si>
  <si>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</si>
  <si>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</si>
  <si>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</si>
  <si>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</si>
  <si>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</si>
  <si>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</si>
  <si>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</si>
  <si>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</si>
  <si>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</si>
  <si>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</si>
  <si>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</si>
  <si>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</si>
  <si>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</si>
  <si>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</si>
  <si>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</si>
  <si>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</si>
  <si>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</si>
  <si>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</si>
  <si>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</si>
  <si>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</si>
  <si>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</si>
  <si>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</si>
  <si>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</si>
  <si>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</si>
  <si>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</si>
  <si>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</si>
  <si>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</si>
  <si>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</si>
  <si>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</si>
  <si>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</si>
  <si>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</si>
  <si>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</si>
  <si>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</si>
  <si>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</si>
  <si>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</si>
  <si>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</si>
  <si>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</si>
  <si>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</si>
  <si>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</si>
  <si>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</si>
  <si>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</si>
  <si>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</si>
  <si>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</si>
  <si>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</si>
  <si>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</si>
  <si>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</si>
  <si>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</si>
  <si>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</si>
  <si>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</si>
  <si>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</si>
  <si>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</si>
  <si>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</si>
  <si>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</si>
  <si>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</si>
  <si>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</si>
  <si>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</si>
  <si>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</si>
  <si>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</si>
  <si>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</si>
  <si>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</si>
  <si>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</si>
  <si>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</si>
  <si>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</si>
  <si>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</si>
  <si>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</si>
  <si>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</si>
  <si>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</si>
  <si>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</si>
  <si>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</si>
  <si>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</si>
  <si>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</si>
  <si>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</si>
  <si>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</si>
  <si>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</si>
  <si>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</si>
  <si>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</si>
  <si>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</si>
  <si>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</si>
  <si>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</si>
  <si>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</si>
  <si>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</si>
  <si>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</si>
  <si>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</si>
  <si>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</si>
  <si>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</si>
  <si>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</si>
  <si>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</si>
  <si>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</si>
  <si>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</si>
  <si>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</si>
  <si>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</si>
  <si>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</si>
  <si>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</si>
  <si>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</si>
  <si>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</si>
  <si>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</si>
  <si>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</si>
  <si>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</si>
  <si>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</si>
  <si>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</si>
  <si>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</si>
  <si>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</si>
  <si>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</si>
  <si>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</si>
  <si>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</si>
  <si>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</si>
  <si>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</si>
  <si>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</si>
  <si>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</si>
  <si>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</si>
  <si>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</si>
  <si>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</si>
  <si>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</si>
  <si>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</si>
  <si>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</si>
  <si>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</si>
  <si>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</si>
  <si>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</si>
  <si>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</si>
  <si>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</si>
  <si>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</si>
  <si>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</si>
  <si>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</si>
  <si>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</si>
  <si>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</si>
  <si>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</si>
  <si>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</si>
  <si>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</si>
  <si>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</si>
  <si>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</si>
  <si>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</si>
  <si>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</si>
  <si>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</si>
  <si>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</si>
  <si>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</si>
  <si>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</si>
  <si>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</si>
  <si>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</si>
  <si>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</si>
  <si>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</si>
  <si>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</si>
  <si>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</si>
  <si>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</si>
  <si>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</si>
  <si>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</si>
  <si>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</si>
  <si>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</si>
  <si>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</si>
  <si>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</si>
  <si>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</si>
  <si>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</si>
  <si>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</si>
  <si>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</si>
  <si>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</si>
  <si>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</si>
  <si>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</si>
  <si>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</si>
  <si>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</si>
  <si>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</si>
  <si>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</si>
  <si>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</si>
  <si>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</si>
  <si>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</si>
  <si>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</si>
  <si>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</si>
  <si>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</si>
  <si>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</si>
  <si>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</si>
  <si>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</si>
  <si>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</si>
  <si>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</si>
  <si>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</si>
  <si>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</si>
  <si>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</si>
  <si>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</si>
  <si>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</si>
  <si>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</si>
  <si>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</si>
  <si>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</si>
  <si>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</si>
  <si>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</si>
  <si>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</si>
  <si>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</si>
  <si>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</si>
  <si>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</si>
  <si>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</si>
  <si>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</si>
  <si>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</si>
  <si>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</si>
  <si>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</si>
  <si>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</si>
  <si>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</si>
  <si>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</si>
  <si>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</si>
  <si>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</si>
  <si>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</si>
  <si>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</si>
  <si>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</si>
  <si>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</si>
  <si>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</si>
  <si>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</si>
  <si>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</si>
  <si>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</si>
  <si>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</si>
  <si>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</si>
  <si>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</si>
  <si>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</si>
  <si>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</si>
  <si>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</si>
  <si>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</si>
  <si>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</si>
  <si>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</si>
  <si>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</si>
  <si>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</si>
  <si>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</si>
  <si>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</si>
  <si>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</si>
  <si>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</si>
  <si>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</si>
  <si>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</si>
  <si>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</si>
  <si>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</si>
  <si>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</si>
  <si>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</si>
  <si>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</si>
  <si>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</si>
  <si>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</si>
  <si>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</si>
  <si>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</si>
  <si>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</si>
  <si>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</si>
  <si>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</si>
  <si>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</si>
  <si>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</si>
  <si>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</si>
  <si>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</si>
  <si>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</si>
  <si>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</si>
  <si>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</si>
  <si>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</si>
  <si>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</si>
  <si>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</si>
  <si>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</si>
  <si>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</si>
  <si>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</si>
  <si>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</si>
  <si>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</si>
  <si>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</si>
  <si>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</si>
  <si>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</si>
  <si>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</si>
  <si>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</si>
  <si>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</si>
  <si>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</si>
  <si>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</si>
  <si>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</si>
  <si>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</si>
  <si>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</si>
  <si>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</si>
  <si>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</si>
  <si>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</si>
  <si>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</si>
  <si>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</si>
  <si>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</si>
  <si>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</si>
  <si>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</si>
  <si>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</si>
  <si>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</si>
  <si>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</si>
  <si>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</si>
  <si>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</si>
  <si>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</si>
  <si>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</si>
  <si>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</si>
  <si>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</si>
  <si>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</si>
  <si>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</si>
  <si>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</si>
  <si>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</si>
  <si>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</si>
  <si>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</si>
  <si>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</si>
  <si>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</si>
  <si>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</si>
  <si>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</si>
  <si>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</si>
  <si>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</si>
  <si>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</si>
  <si>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</si>
  <si>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</si>
  <si>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</si>
  <si>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</si>
  <si>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</si>
  <si>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</si>
  <si>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</si>
  <si>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</si>
  <si>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</si>
  <si>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</si>
  <si>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</si>
  <si>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</si>
  <si>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</si>
  <si>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</si>
  <si>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</si>
  <si>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</si>
  <si>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</si>
  <si>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</si>
  <si>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</si>
  <si>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</si>
  <si>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</si>
  <si>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</si>
  <si>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</si>
  <si>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</si>
  <si>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</si>
  <si>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</si>
  <si>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</si>
  <si>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</si>
  <si>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</si>
  <si>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</si>
  <si>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</si>
  <si>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</si>
  <si>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</si>
  <si>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</si>
  <si>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</si>
  <si>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</si>
  <si>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</si>
  <si>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</si>
  <si>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</si>
  <si>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</si>
  <si>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</si>
  <si>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</si>
  <si>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</si>
  <si>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</si>
  <si>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</si>
  <si>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</si>
  <si>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</si>
  <si>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</si>
  <si>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</si>
  <si>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</si>
  <si>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</si>
  <si>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</si>
  <si>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</si>
  <si>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</si>
  <si>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</si>
  <si>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</si>
  <si>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</si>
  <si>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</si>
  <si>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</si>
  <si>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</si>
  <si>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</si>
  <si>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</si>
  <si>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</si>
  <si>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</si>
  <si>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</si>
  <si>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</si>
  <si>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</si>
  <si>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</si>
  <si>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</si>
  <si>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</si>
  <si>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</si>
  <si>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</si>
  <si>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</si>
  <si>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</si>
  <si>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</si>
  <si>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</si>
  <si>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</si>
  <si>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</si>
  <si>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</si>
  <si>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</si>
  <si>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</si>
  <si>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</si>
  <si>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</si>
  <si>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</si>
  <si>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</si>
  <si>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</si>
  <si>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</si>
  <si>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</si>
  <si>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</si>
  <si>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</si>
  <si>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</si>
  <si>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</si>
  <si>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</si>
  <si>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</si>
  <si>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</si>
  <si>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</si>
  <si>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</si>
  <si>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</si>
  <si>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</si>
  <si>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</si>
  <si>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</si>
  <si>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</si>
  <si>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</si>
  <si>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</si>
  <si>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</si>
  <si>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</si>
  <si>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</si>
  <si>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</si>
  <si>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</si>
  <si>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</si>
  <si>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</si>
  <si>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</si>
  <si>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</si>
  <si>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</si>
  <si>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</si>
  <si>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</si>
  <si>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</si>
  <si>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</si>
  <si>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</si>
  <si>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</si>
  <si>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</si>
  <si>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</si>
  <si>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</si>
  <si>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</si>
  <si>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</si>
  <si>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</si>
  <si>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</si>
  <si>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</si>
  <si>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</si>
  <si>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</si>
  <si>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</si>
  <si>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</si>
  <si>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</si>
  <si>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</si>
  <si>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</si>
  <si>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</si>
  <si>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</si>
  <si>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</si>
  <si>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</si>
  <si>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</si>
  <si>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</si>
  <si>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</si>
  <si>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</si>
  <si>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</si>
  <si>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</si>
  <si>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</si>
  <si>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</si>
  <si>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</si>
  <si>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</si>
  <si>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</si>
  <si>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</si>
  <si>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</si>
  <si>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</si>
  <si>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</si>
  <si>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</si>
  <si>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</si>
  <si>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</si>
  <si>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</si>
  <si>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</si>
  <si>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</si>
  <si>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</si>
  <si>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</si>
  <si>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</si>
  <si>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</si>
  <si>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</si>
  <si>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</si>
  <si>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</si>
  <si>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</si>
  <si>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</si>
  <si>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</si>
  <si>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</si>
  <si>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</si>
  <si>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</si>
  <si>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</si>
  <si>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</si>
  <si>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</si>
  <si>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</si>
  <si>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</si>
  <si>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</si>
  <si>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</si>
  <si>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</si>
  <si>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</si>
  <si>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</si>
  <si>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</si>
  <si>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</si>
  <si>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</si>
  <si>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</si>
  <si>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</si>
  <si>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</si>
  <si>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</si>
  <si>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</si>
  <si>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</si>
  <si>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</si>
  <si>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</si>
  <si>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</si>
  <si>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</si>
  <si>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</si>
  <si>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</si>
  <si>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</si>
  <si>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</si>
  <si>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</si>
  <si>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</si>
  <si>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</si>
  <si>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</si>
  <si>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</si>
  <si>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</si>
  <si>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</si>
  <si>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</si>
  <si>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</si>
  <si>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</si>
  <si>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</si>
  <si>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</si>
  <si>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</si>
  <si>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</si>
  <si>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</si>
  <si>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</si>
  <si>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</si>
  <si>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</si>
  <si>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</si>
  <si>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</si>
  <si>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</si>
  <si>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</si>
  <si>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</si>
  <si>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</si>
  <si>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</si>
  <si>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</si>
  <si>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</si>
  <si>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</si>
  <si>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</si>
  <si>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</si>
  <si>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</si>
  <si>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</si>
  <si>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</si>
  <si>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</si>
  <si>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</si>
  <si>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</si>
  <si>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</si>
  <si>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</si>
  <si>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</si>
  <si>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</si>
  <si>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</si>
  <si>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</si>
  <si>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</si>
  <si>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</si>
  <si>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</si>
  <si>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</si>
  <si>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</si>
  <si>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</si>
  <si>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</si>
  <si>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</si>
  <si>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</si>
  <si>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</si>
  <si>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</si>
  <si>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</si>
  <si>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</si>
  <si>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</si>
  <si>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</si>
  <si>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</si>
  <si>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</si>
  <si>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</si>
  <si>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</si>
  <si>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</si>
  <si>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</si>
  <si>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</si>
  <si>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</si>
  <si>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</si>
  <si>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</si>
  <si>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</si>
  <si>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</si>
  <si>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</si>
  <si>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</si>
  <si>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</si>
  <si>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</si>
  <si>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</si>
  <si>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</si>
  <si>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</si>
  <si>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</si>
  <si>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</si>
  <si>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</si>
  <si>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</si>
  <si>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</si>
  <si>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</si>
  <si>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</si>
  <si>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</si>
  <si>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</si>
  <si>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</si>
  <si>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</si>
  <si>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</si>
  <si>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</si>
  <si>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</si>
  <si>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</si>
  <si>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</si>
  <si>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</si>
  <si>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</si>
  <si>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</si>
  <si>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</si>
  <si>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</si>
  <si>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</si>
  <si>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</si>
  <si>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</si>
  <si>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</si>
  <si>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</si>
  <si>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</si>
  <si>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</si>
  <si>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</si>
  <si>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</si>
  <si>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</si>
  <si>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</si>
  <si>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</si>
  <si>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</si>
  <si>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</si>
  <si>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</si>
  <si>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</si>
  <si>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</si>
  <si>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</si>
  <si>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</si>
  <si>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</si>
  <si>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</si>
  <si>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</si>
  <si>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</si>
  <si>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</si>
  <si>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</si>
  <si>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</si>
  <si>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</si>
  <si>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</si>
  <si>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</si>
  <si>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</si>
  <si>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</si>
  <si>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</si>
  <si>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</si>
  <si>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</si>
  <si>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</si>
  <si>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</si>
  <si>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</si>
  <si>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</si>
  <si>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</si>
  <si>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</si>
  <si>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</si>
  <si>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</si>
  <si>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</si>
  <si>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</si>
  <si>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</si>
  <si>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</si>
  <si>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</si>
  <si>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</si>
  <si>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</si>
  <si>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</si>
  <si>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</si>
  <si>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</si>
  <si>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</si>
  <si>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</si>
  <si>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</si>
  <si>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</si>
  <si>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</si>
  <si>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</si>
  <si>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</si>
  <si>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</si>
  <si>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</si>
  <si>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</si>
  <si>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</si>
  <si>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</si>
  <si>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</si>
  <si>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</si>
  <si>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</si>
  <si>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</si>
  <si>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</si>
  <si>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</si>
  <si>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</si>
  <si>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</si>
  <si>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</si>
  <si>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</si>
  <si>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</si>
  <si>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</si>
  <si>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</si>
  <si>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</si>
  <si>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</si>
  <si>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</si>
  <si>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</si>
  <si>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</si>
  <si>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</si>
  <si>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</si>
  <si>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</si>
  <si>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</si>
  <si>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</si>
  <si>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</si>
  <si>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</si>
  <si>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</si>
  <si>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</si>
  <si>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</si>
  <si>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</si>
  <si>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</si>
  <si>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</si>
  <si>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</si>
  <si>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</si>
  <si>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</si>
  <si>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</si>
  <si>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</si>
  <si>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</si>
  <si>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</si>
  <si>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</si>
  <si>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</si>
  <si>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</si>
  <si>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</si>
  <si>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</si>
  <si>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</si>
  <si>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</si>
  <si>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</si>
  <si>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</si>
  <si>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</si>
  <si>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</si>
  <si>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</si>
  <si>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</si>
  <si>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</si>
  <si>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</si>
  <si>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</si>
  <si>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</si>
  <si>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</si>
  <si>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</si>
  <si>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</si>
  <si>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</si>
  <si>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</si>
  <si>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</si>
  <si>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</si>
  <si>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</si>
  <si>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</si>
  <si>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</si>
  <si>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</si>
  <si>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</si>
  <si>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</si>
  <si>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</si>
  <si>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</si>
  <si>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</si>
  <si>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</si>
  <si>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</si>
  <si>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</si>
  <si>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</si>
  <si>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</si>
  <si>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</si>
  <si>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</si>
  <si>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</si>
  <si>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</si>
  <si>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</si>
  <si>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</si>
  <si>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</si>
  <si>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</si>
  <si>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</si>
  <si>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</si>
  <si>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</si>
  <si>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</si>
  <si>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</si>
  <si>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</si>
  <si>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</si>
  <si>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</si>
  <si>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</si>
  <si>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</si>
  <si>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</si>
  <si>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</si>
  <si>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</si>
  <si>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</si>
  <si>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</si>
  <si>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</si>
  <si>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</si>
  <si>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</si>
  <si>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</si>
  <si>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</si>
  <si>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</si>
  <si>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</si>
  <si>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</si>
  <si>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</si>
  <si>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</si>
  <si>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</si>
  <si>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</si>
  <si>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</si>
  <si>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</si>
  <si>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</si>
  <si>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</si>
  <si>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</si>
  <si>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</si>
  <si>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</si>
  <si>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</si>
  <si>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</si>
  <si>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</si>
  <si>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</si>
  <si>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</si>
  <si>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</si>
  <si>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</si>
  <si>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</si>
  <si>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</si>
  <si>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</si>
  <si>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</si>
  <si>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</si>
  <si>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</si>
  <si>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</si>
  <si>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</si>
  <si>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</si>
  <si>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</si>
  <si>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</si>
  <si>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</si>
  <si>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</si>
  <si>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</si>
  <si>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</si>
  <si>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</si>
  <si>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</si>
  <si>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</si>
  <si>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</si>
  <si>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</si>
  <si>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</si>
  <si>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</si>
  <si>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</si>
  <si>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</si>
  <si>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</si>
  <si>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</si>
  <si>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</si>
  <si>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</si>
  <si>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</si>
  <si>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</si>
  <si>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</si>
  <si>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</si>
  <si>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</si>
  <si>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</si>
  <si>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</si>
  <si>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</si>
  <si>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</si>
  <si>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</si>
  <si>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</si>
  <si>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</si>
  <si>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</si>
  <si>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</si>
  <si>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</si>
  <si>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</si>
  <si>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</si>
  <si>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</si>
  <si>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</si>
  <si>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</si>
  <si>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</si>
  <si>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</si>
  <si>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</si>
  <si>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</si>
  <si>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</si>
  <si>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</si>
  <si>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</si>
  <si>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</si>
  <si>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</si>
  <si>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</si>
  <si>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</si>
  <si>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</si>
  <si>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</si>
  <si>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</si>
  <si>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</si>
  <si>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</si>
  <si>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</si>
  <si>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</si>
  <si>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</si>
  <si>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</si>
  <si>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</si>
  <si>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</si>
  <si>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</si>
  <si>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</si>
  <si>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</si>
  <si>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</si>
  <si>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</si>
  <si>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</si>
  <si>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</si>
  <si>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</si>
  <si>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</si>
  <si>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</si>
  <si>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</si>
  <si>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</si>
  <si>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</si>
  <si>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</si>
  <si>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</si>
  <si>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</si>
  <si>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</si>
  <si>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</si>
  <si>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</si>
  <si>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</si>
  <si>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</si>
  <si>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</si>
  <si>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</si>
  <si>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</si>
  <si>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</si>
  <si>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</si>
  <si>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</si>
  <si>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</si>
  <si>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</si>
  <si>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</si>
  <si>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</si>
  <si>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</si>
  <si>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</si>
  <si>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</si>
  <si>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</si>
  <si>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</si>
  <si>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</si>
  <si>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</si>
  <si>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</si>
  <si>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</si>
  <si>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</si>
  <si>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</si>
  <si>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</si>
  <si>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</si>
  <si>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</si>
  <si>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</si>
  <si>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</si>
  <si>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</si>
  <si>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</si>
  <si>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</si>
  <si>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</si>
  <si>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</si>
  <si>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</si>
  <si>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</si>
  <si>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</si>
  <si>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</si>
  <si>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</si>
  <si>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</si>
  <si>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</si>
  <si>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</si>
  <si>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</si>
  <si>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</si>
  <si>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</si>
  <si>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</si>
  <si>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</si>
  <si>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</si>
  <si>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</si>
  <si>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</si>
  <si>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</si>
  <si>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</si>
  <si>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</si>
  <si>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</si>
  <si>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</si>
  <si>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</si>
  <si>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</si>
  <si>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</si>
  <si>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</si>
  <si>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</si>
  <si>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</si>
  <si>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</si>
  <si>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</si>
  <si>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</si>
  <si>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</si>
  <si>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</si>
  <si>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</si>
  <si>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</si>
  <si>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</si>
  <si>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</si>
  <si>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</si>
  <si>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</si>
  <si>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</si>
  <si>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</si>
  <si>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</si>
  <si>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</si>
  <si>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</si>
  <si>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</si>
  <si>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</si>
  <si>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</si>
  <si>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</si>
  <si>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</si>
  <si>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</si>
  <si>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</si>
  <si>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</si>
  <si>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</si>
  <si>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</si>
  <si>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</si>
  <si>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</si>
  <si>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</si>
  <si>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</si>
  <si>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</si>
  <si>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</si>
  <si>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</si>
  <si>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</si>
  <si>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</si>
  <si>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</si>
  <si>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</si>
  <si>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</si>
  <si>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</si>
  <si>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</si>
  <si>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</si>
  <si>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</si>
  <si>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</si>
  <si>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</si>
  <si>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</si>
  <si>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</si>
  <si>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</si>
  <si>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</si>
  <si>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</si>
  <si>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</si>
  <si>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</si>
  <si>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</si>
  <si>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</si>
  <si>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</si>
  <si>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</si>
  <si>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</si>
  <si>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</si>
  <si>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</si>
  <si>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</si>
  <si>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</si>
  <si>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</si>
  <si>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</si>
  <si>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</si>
  <si>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</si>
  <si>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</si>
  <si>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</si>
  <si>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</si>
  <si>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</si>
  <si>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</si>
  <si>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</si>
  <si>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</si>
  <si>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</si>
  <si>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</si>
  <si>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</si>
  <si>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</si>
  <si>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</si>
  <si>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</si>
  <si>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</si>
  <si>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</si>
  <si>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</si>
  <si>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</si>
  <si>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</si>
  <si>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</si>
  <si>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</si>
  <si>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</si>
  <si>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</si>
  <si>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</si>
  <si>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</si>
  <si>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</si>
  <si>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</si>
  <si>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</si>
  <si>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</si>
  <si>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</si>
  <si>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</si>
  <si>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</si>
  <si>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</si>
  <si>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</si>
  <si>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</si>
  <si>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</si>
  <si>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</si>
  <si>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</si>
  <si>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</si>
  <si>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</si>
  <si>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</si>
  <si>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</si>
  <si>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</si>
  <si>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</si>
  <si>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</si>
  <si>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</si>
  <si>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</si>
  <si>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</si>
  <si>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</si>
  <si>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</si>
  <si>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</si>
  <si>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</si>
  <si>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</si>
  <si>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</si>
  <si>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</si>
  <si>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</si>
  <si>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</si>
  <si>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</si>
  <si>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</si>
  <si>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</si>
  <si>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</si>
  <si>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</si>
  <si>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</si>
  <si>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</si>
  <si>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</si>
  <si>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</si>
  <si>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</si>
  <si>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</si>
  <si>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</si>
  <si>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</si>
  <si>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</si>
  <si>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</si>
  <si>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</si>
  <si>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</si>
  <si>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</si>
  <si>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</si>
  <si>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</si>
  <si>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</si>
  <si>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</si>
  <si>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</si>
  <si>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</si>
  <si>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</si>
  <si>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</si>
  <si>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</si>
  <si>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</si>
  <si>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</si>
  <si>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</si>
  <si>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</si>
  <si>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</si>
  <si>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</si>
  <si>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</si>
  <si>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</si>
  <si>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</si>
  <si>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</si>
  <si>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</si>
  <si>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</si>
  <si>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</si>
  <si>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</si>
  <si>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</si>
  <si>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</si>
  <si>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</si>
  <si>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</si>
  <si>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</si>
  <si>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</si>
  <si>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</si>
  <si>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</si>
  <si>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</si>
  <si>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</si>
  <si>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</si>
  <si>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</si>
  <si>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</si>
  <si>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</si>
  <si>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</si>
  <si>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</si>
  <si>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</si>
  <si>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</si>
  <si>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</si>
  <si>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</si>
  <si>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</si>
  <si>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</si>
  <si>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</si>
  <si>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</si>
  <si>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</si>
  <si>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</si>
  <si>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</si>
  <si>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</si>
  <si>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</si>
  <si>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</si>
  <si>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</si>
  <si>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</si>
  <si>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</si>
  <si>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</si>
  <si>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</si>
  <si>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</si>
  <si>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</si>
  <si>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</si>
  <si>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</si>
  <si>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</si>
  <si>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</si>
  <si>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</si>
  <si>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</si>
  <si>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</si>
  <si>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</si>
  <si>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</si>
  <si>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</si>
  <si>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</si>
  <si>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</si>
  <si>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</si>
  <si>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</si>
  <si>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</si>
  <si>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</si>
  <si>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</si>
  <si>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</si>
  <si>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</si>
  <si>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</si>
  <si>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</si>
  <si>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</si>
  <si>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</si>
  <si>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</si>
  <si>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</si>
  <si>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</si>
  <si>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</si>
  <si>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</si>
  <si>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</si>
  <si>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</si>
  <si>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</si>
  <si>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</si>
  <si>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</si>
  <si>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</si>
  <si>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</si>
  <si>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</si>
  <si>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</si>
  <si>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</si>
  <si>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</si>
  <si>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</si>
  <si>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</si>
  <si>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</si>
  <si>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</si>
  <si>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</si>
  <si>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</si>
  <si>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</si>
  <si>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</si>
  <si>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</si>
  <si>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</si>
  <si>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</si>
  <si>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</si>
  <si>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</si>
  <si>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</si>
  <si>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</si>
  <si>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</si>
  <si>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</si>
  <si>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</si>
  <si>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</si>
  <si>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</si>
  <si>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</si>
  <si>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</si>
  <si>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</si>
  <si>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</si>
  <si>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</si>
  <si>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</si>
  <si>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</si>
  <si>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</si>
  <si>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</si>
  <si>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</si>
  <si>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</si>
  <si>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</si>
  <si>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</si>
  <si>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</si>
  <si>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</si>
  <si>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</si>
  <si>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</si>
  <si>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</si>
  <si>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</si>
  <si>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</si>
  <si>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</si>
  <si>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</si>
  <si>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</si>
  <si>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</si>
  <si>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</si>
  <si>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</si>
  <si>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</si>
  <si>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</si>
  <si>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</si>
  <si>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</si>
  <si>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</si>
  <si>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</si>
  <si>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</si>
  <si>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</si>
  <si>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</si>
  <si>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</si>
  <si>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</si>
  <si>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</si>
  <si>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</si>
  <si>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</si>
  <si>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</si>
  <si>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</si>
  <si>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</si>
  <si>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</si>
  <si>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</si>
  <si>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</si>
  <si>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</si>
  <si>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</si>
  <si>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</si>
  <si>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</si>
  <si>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</si>
  <si>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</si>
  <si>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</si>
  <si>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</si>
  <si>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</si>
  <si>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</si>
  <si>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</si>
  <si>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</si>
  <si>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</si>
  <si>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</si>
  <si>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</si>
  <si>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</si>
  <si>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</si>
  <si>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</si>
  <si>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</si>
  <si>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</si>
  <si>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</si>
  <si>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</si>
  <si>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</si>
  <si>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</si>
  <si>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</si>
  <si>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</si>
  <si>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</si>
  <si>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</si>
  <si>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</si>
  <si>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</si>
  <si>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</si>
  <si>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</si>
  <si>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</si>
  <si>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</si>
  <si>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</si>
  <si>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</si>
  <si>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</si>
  <si>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</si>
  <si>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</si>
  <si>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</si>
  <si>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</si>
  <si>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</si>
  <si>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</si>
  <si>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</si>
  <si>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</si>
  <si>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</si>
  <si>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</si>
  <si>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</si>
  <si>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</si>
  <si>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</si>
  <si>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</si>
  <si>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</si>
  <si>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</si>
  <si>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</si>
  <si>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</si>
  <si>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</si>
  <si>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</si>
  <si>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</si>
  <si>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</si>
  <si>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</si>
  <si>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</si>
  <si>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</si>
  <si>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</si>
  <si>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</si>
  <si>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</si>
  <si>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</si>
  <si>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</si>
  <si>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</si>
  <si>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</si>
  <si>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</si>
  <si>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</si>
  <si>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</si>
  <si>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</si>
  <si>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</si>
  <si>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</si>
  <si>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</si>
  <si>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</si>
  <si>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</si>
  <si>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</si>
  <si>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</si>
  <si>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</si>
  <si>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</si>
  <si>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</si>
  <si>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</si>
  <si>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</si>
  <si>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</si>
  <si>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</si>
  <si>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</si>
  <si>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</si>
  <si>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</si>
  <si>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</si>
  <si>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</si>
  <si>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</si>
  <si>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</si>
  <si>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</si>
  <si>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</si>
  <si>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</si>
  <si>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</si>
  <si>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</si>
  <si>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</si>
  <si>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</si>
  <si>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</si>
  <si>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</si>
  <si>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</si>
  <si>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</si>
  <si>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</si>
  <si>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</si>
  <si>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</si>
  <si>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</si>
  <si>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</si>
  <si>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</si>
  <si>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</si>
  <si>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</si>
  <si>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</si>
  <si>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</si>
  <si>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</si>
  <si>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</si>
  <si>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</si>
  <si>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</si>
  <si>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</si>
  <si>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</si>
  <si>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</si>
  <si>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</si>
  <si>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</si>
  <si>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</si>
  <si>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</si>
  <si>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</si>
  <si>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</si>
  <si>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</si>
  <si>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</si>
  <si>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</si>
  <si>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</si>
  <si>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</si>
  <si>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</si>
  <si>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</si>
  <si>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</si>
  <si>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</si>
  <si>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</si>
  <si>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</si>
  <si>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</si>
  <si>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</si>
  <si>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</si>
  <si>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</si>
  <si>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</si>
  <si>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</si>
  <si>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</si>
  <si>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</si>
  <si>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</si>
  <si>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</si>
  <si>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</si>
  <si>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</si>
  <si>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</si>
  <si>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</si>
  <si>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</si>
  <si>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</si>
  <si>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</si>
  <si>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</si>
  <si>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</si>
  <si>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</si>
  <si>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</si>
  <si>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</si>
  <si>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</si>
  <si>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</si>
  <si>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</si>
  <si>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</si>
  <si>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</si>
  <si>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</si>
  <si>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</si>
  <si>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</si>
  <si>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</si>
  <si>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</si>
  <si>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</si>
  <si>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</si>
  <si>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</si>
  <si>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</si>
  <si>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</si>
  <si>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</si>
  <si>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</si>
  <si>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</si>
  <si>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</si>
  <si>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</si>
  <si>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</si>
  <si>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</si>
  <si>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</si>
  <si>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</si>
  <si>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</si>
  <si>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</si>
  <si>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</si>
  <si>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</si>
  <si>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</si>
  <si>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</si>
  <si>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</si>
  <si>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</si>
  <si>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</si>
  <si>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</si>
  <si>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</si>
  <si>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</si>
  <si>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</si>
  <si>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</si>
  <si>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</si>
  <si>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</si>
  <si>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</si>
  <si>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</si>
  <si>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</si>
  <si>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</si>
  <si>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</si>
  <si>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</si>
  <si>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</si>
  <si>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</si>
  <si>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</si>
  <si>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</si>
  <si>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</si>
  <si>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</si>
  <si>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</si>
  <si>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</si>
  <si>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</si>
  <si>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</si>
  <si>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</si>
  <si>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</si>
  <si>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</si>
  <si>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</si>
  <si>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</si>
  <si>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</si>
  <si>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</si>
  <si>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</si>
  <si>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</si>
  <si>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</si>
  <si>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</si>
  <si>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</si>
  <si>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</si>
  <si>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</si>
  <si>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</si>
  <si>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</si>
  <si>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</si>
  <si>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</si>
  <si>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</si>
  <si>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</si>
  <si>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</si>
  <si>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</si>
  <si>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</si>
  <si>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</si>
  <si>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</si>
  <si>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</si>
  <si>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</si>
  <si>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</si>
  <si>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</si>
  <si>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</si>
  <si>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</si>
  <si>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</si>
  <si>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</si>
  <si>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</si>
  <si>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</si>
  <si>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</si>
  <si>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</si>
  <si>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</si>
  <si>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</si>
  <si>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</si>
  <si>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</si>
  <si>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</si>
  <si>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</si>
  <si>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</si>
  <si>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</si>
  <si>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</si>
  <si>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</si>
  <si>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</si>
  <si>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</si>
  <si>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</si>
  <si>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</si>
  <si>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</si>
  <si>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</si>
  <si>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</si>
  <si>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</si>
  <si>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</si>
  <si>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</si>
  <si>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</si>
  <si>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</si>
  <si>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</si>
  <si>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</si>
  <si>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</si>
  <si>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</si>
  <si>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</si>
  <si>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</si>
  <si>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</si>
  <si>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</si>
  <si>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</si>
  <si>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</si>
  <si>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</si>
  <si>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</si>
  <si>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</si>
  <si>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</si>
  <si>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</si>
  <si>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</si>
  <si>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</si>
  <si>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</si>
  <si>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</si>
  <si>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</si>
  <si>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</si>
  <si>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</si>
  <si>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</si>
  <si>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</si>
  <si>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</si>
  <si>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</si>
  <si>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</si>
  <si>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</si>
  <si>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</si>
  <si>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</si>
  <si>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</si>
  <si>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</si>
  <si>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</si>
  <si>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</si>
  <si>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</si>
  <si>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</si>
  <si>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</si>
  <si>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</si>
  <si>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</si>
  <si>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</si>
  <si>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</si>
  <si>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</si>
  <si>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</si>
  <si>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</si>
  <si>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</si>
  <si>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</si>
  <si>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</si>
  <si>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</si>
  <si>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</si>
  <si>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</si>
  <si>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</si>
  <si>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</si>
  <si>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</si>
  <si>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</si>
  <si>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</si>
  <si>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</si>
  <si>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</si>
  <si>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</si>
  <si>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</si>
  <si>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</si>
  <si>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</si>
  <si>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</si>
  <si>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</si>
  <si>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</si>
  <si>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</si>
  <si>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</si>
  <si>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</si>
  <si>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</si>
  <si>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</si>
  <si>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</si>
  <si>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</si>
  <si>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</si>
  <si>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</si>
  <si>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</si>
  <si>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</si>
  <si>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</si>
  <si>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</si>
  <si>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</si>
  <si>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</si>
  <si>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</si>
  <si>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</si>
  <si>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</si>
  <si>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</si>
  <si>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</si>
  <si>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</si>
  <si>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</si>
  <si>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</si>
  <si>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</si>
  <si>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</si>
  <si>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</si>
  <si>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</si>
  <si>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</si>
  <si>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</si>
  <si>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</si>
  <si>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</si>
  <si>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</si>
  <si>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</si>
  <si>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</si>
  <si>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</si>
  <si>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</si>
  <si>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</si>
  <si>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</si>
  <si>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</si>
  <si>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</si>
  <si>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</si>
  <si>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</si>
  <si>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</si>
  <si>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</si>
  <si>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</si>
  <si>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</si>
  <si>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</si>
  <si>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</si>
  <si>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</si>
  <si>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</si>
  <si>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</si>
  <si>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</si>
  <si>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</si>
  <si>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</si>
  <si>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</si>
  <si>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</si>
  <si>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</si>
  <si>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</si>
  <si>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</si>
  <si>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</si>
  <si>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</si>
  <si>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</si>
  <si>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</si>
  <si>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</si>
  <si>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</si>
  <si>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</si>
  <si>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</si>
  <si>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</si>
  <si>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</si>
  <si>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</si>
  <si>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</si>
  <si>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</si>
  <si>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</si>
  <si>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</si>
  <si>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</si>
  <si>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</si>
  <si>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</si>
  <si>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</si>
  <si>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</si>
  <si>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</si>
  <si>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</si>
  <si>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</si>
  <si>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</si>
  <si>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</si>
  <si>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</si>
  <si>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</si>
  <si>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</si>
  <si>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</si>
  <si>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</si>
  <si>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</si>
  <si>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</si>
  <si>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</si>
  <si>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</si>
  <si>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</si>
  <si>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</si>
  <si>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</si>
  <si>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</si>
  <si>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</si>
  <si>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</si>
  <si>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</si>
  <si>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</si>
  <si>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</si>
  <si>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</si>
  <si>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</si>
  <si>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</si>
  <si>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</si>
  <si>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</si>
  <si>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</si>
  <si>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</si>
  <si>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</si>
  <si>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</si>
  <si>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</si>
  <si>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</si>
  <si>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</si>
  <si>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</si>
  <si>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</si>
  <si>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</si>
  <si>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</si>
  <si>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</si>
  <si>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</si>
  <si>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</si>
  <si>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</si>
  <si>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</si>
  <si>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</si>
  <si>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</si>
  <si>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</si>
  <si>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</si>
  <si>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</si>
  <si>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</si>
  <si>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</si>
  <si>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</si>
  <si>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</si>
  <si>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</si>
  <si>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</si>
  <si>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</si>
  <si>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</si>
  <si>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</si>
  <si>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</si>
  <si>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</si>
  <si>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</si>
  <si>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</si>
  <si>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</si>
  <si>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</si>
  <si>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</si>
  <si>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</si>
  <si>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</si>
  <si>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</si>
  <si>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</si>
  <si>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</si>
  <si>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</si>
  <si>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</si>
  <si>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</si>
  <si>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</si>
  <si>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</si>
  <si>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</si>
  <si>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</si>
  <si>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</si>
  <si>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</si>
  <si>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</si>
  <si>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</si>
  <si>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</si>
  <si>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</si>
  <si>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</si>
  <si>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</si>
  <si>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</si>
  <si>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</si>
  <si>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</si>
  <si>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</si>
  <si>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</si>
  <si>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</si>
  <si>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</si>
  <si>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</si>
  <si>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</si>
  <si>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</si>
  <si>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</si>
  <si>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</si>
  <si>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</si>
  <si>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</si>
  <si>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</si>
  <si>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</si>
  <si>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</si>
  <si>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</si>
  <si>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</si>
  <si>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</si>
  <si>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</si>
  <si>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</si>
  <si>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</si>
  <si>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</si>
  <si>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</si>
  <si>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</si>
  <si>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</si>
  <si>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</si>
  <si>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</si>
  <si>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</si>
  <si>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</si>
  <si>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</si>
  <si>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</si>
  <si>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</si>
  <si>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</si>
  <si>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</si>
  <si>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</si>
  <si>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</si>
  <si>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</si>
  <si>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</si>
  <si>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</si>
  <si>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</si>
  <si>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</si>
  <si>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</si>
  <si>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</si>
  <si>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</si>
  <si>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</si>
  <si>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</si>
  <si>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</si>
  <si>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</si>
  <si>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</si>
  <si>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</si>
  <si>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</si>
  <si>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</si>
  <si>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</si>
  <si>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</si>
  <si>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</si>
  <si>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</si>
  <si>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</si>
  <si>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</si>
  <si>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</si>
  <si>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</si>
  <si>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</si>
  <si>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</si>
  <si>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</si>
  <si>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</si>
  <si>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</si>
  <si>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</si>
  <si>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</si>
  <si>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</si>
  <si>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</si>
  <si>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</si>
  <si>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</si>
  <si>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</si>
  <si>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</si>
  <si>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</si>
  <si>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</si>
  <si>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</si>
  <si>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</si>
  <si>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</si>
  <si>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</si>
  <si>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</si>
  <si>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</si>
  <si>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</si>
  <si>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</si>
  <si>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</si>
  <si>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</si>
  <si>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</si>
  <si>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</si>
  <si>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</si>
  <si>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</si>
  <si>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</si>
  <si>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</si>
  <si>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</si>
  <si>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</si>
  <si>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</si>
  <si>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</si>
  <si>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</si>
  <si>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</si>
  <si>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</si>
  <si>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</si>
  <si>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</si>
  <si>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</si>
  <si>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</si>
  <si>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</si>
  <si>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</si>
  <si>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</si>
  <si>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</si>
  <si>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</si>
  <si>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</si>
  <si>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</si>
  <si>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</si>
  <si>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</si>
  <si>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</si>
  <si>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</si>
  <si>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</si>
  <si>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</si>
  <si>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</si>
  <si>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</si>
  <si>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</si>
  <si>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</si>
  <si>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</si>
  <si>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</si>
  <si>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</si>
  <si>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</si>
  <si>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</si>
  <si>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</si>
  <si>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</si>
  <si>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</si>
  <si>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</si>
  <si>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</si>
  <si>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</si>
  <si>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</si>
  <si>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</si>
  <si>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</si>
  <si>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</si>
  <si>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</si>
  <si>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</si>
  <si>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</si>
  <si>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</si>
  <si>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</si>
  <si>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</si>
  <si>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</si>
  <si>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</si>
  <si>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</si>
  <si>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</si>
  <si>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</si>
  <si>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</si>
  <si>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</si>
  <si>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</si>
  <si>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</si>
  <si>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</si>
  <si>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</si>
  <si>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</si>
  <si>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</si>
  <si>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</si>
  <si>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</si>
  <si>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</si>
  <si>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</si>
  <si>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</si>
  <si>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</si>
  <si>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</si>
  <si>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</si>
  <si>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</si>
  <si>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</si>
  <si>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</si>
  <si>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</si>
  <si>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</si>
  <si>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</si>
  <si>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</si>
  <si>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</si>
  <si>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</si>
  <si>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</si>
  <si>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</si>
  <si>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</si>
  <si>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</si>
  <si>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</si>
  <si>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</si>
  <si>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</si>
  <si>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</si>
  <si>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</si>
  <si>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</si>
  <si>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</si>
  <si>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</si>
  <si>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</si>
  <si>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</si>
  <si>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</si>
  <si>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</si>
  <si>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</si>
  <si>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</si>
  <si>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</si>
  <si>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</si>
  <si>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</si>
  <si>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</si>
  <si>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</si>
  <si>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</si>
  <si>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</si>
  <si>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</si>
  <si>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</si>
  <si>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</si>
  <si>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</si>
  <si>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</si>
  <si>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</si>
  <si>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</si>
  <si>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</si>
  <si>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</si>
  <si>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</si>
  <si>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</si>
  <si>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</si>
  <si>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</si>
  <si>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</si>
  <si>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</si>
  <si>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</si>
  <si>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</si>
  <si>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</si>
  <si>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</si>
  <si>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</si>
  <si>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</si>
  <si>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</si>
  <si>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</si>
  <si>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</si>
  <si>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</si>
  <si>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</si>
  <si>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</si>
  <si>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</si>
  <si>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</si>
  <si>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</si>
  <si>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</si>
  <si>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</si>
  <si>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</si>
  <si>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</si>
  <si>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</si>
  <si>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</si>
  <si>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</si>
  <si>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</si>
  <si>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</si>
  <si>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</si>
  <si>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</si>
  <si>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</si>
  <si>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</si>
  <si>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</si>
  <si>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</si>
  <si>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</si>
  <si>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</si>
  <si>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</si>
  <si>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</si>
  <si>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</si>
  <si>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</si>
  <si>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</si>
  <si>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</si>
  <si>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</si>
  <si>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</si>
  <si>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</si>
  <si>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</si>
  <si>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</si>
  <si>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</si>
  <si>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</si>
  <si>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</si>
  <si>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</si>
  <si>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</si>
  <si>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</si>
  <si>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</si>
  <si>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</si>
  <si>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</si>
  <si>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</si>
  <si>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</si>
  <si>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</si>
  <si>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</si>
  <si>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</si>
  <si>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</si>
  <si>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</si>
  <si>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</si>
  <si>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</si>
  <si>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</si>
  <si>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</si>
  <si>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</si>
  <si>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</si>
  <si>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</si>
  <si>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</si>
  <si>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</si>
  <si>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</si>
  <si>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</si>
  <si>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</si>
  <si>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</si>
  <si>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</si>
  <si>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</si>
  <si>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</si>
  <si>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</si>
  <si>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</si>
  <si>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</si>
  <si>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</si>
  <si>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</si>
  <si>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</si>
  <si>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</si>
  <si>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</si>
  <si>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</si>
  <si>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</si>
  <si>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</si>
  <si>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</si>
  <si>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</si>
  <si>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</si>
  <si>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</si>
  <si>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</si>
  <si>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</si>
  <si>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</si>
  <si>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</si>
  <si>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</si>
  <si>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</si>
  <si>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</si>
  <si>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</si>
  <si>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</si>
  <si>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</si>
  <si>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</si>
  <si>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</si>
  <si>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</si>
  <si>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</si>
  <si>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</si>
  <si>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</si>
  <si>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</si>
  <si>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</si>
  <si>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</si>
  <si>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</si>
  <si>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</si>
  <si>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</si>
  <si>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</si>
  <si>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</si>
  <si>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</si>
  <si>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</si>
  <si>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</si>
  <si>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</si>
  <si>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</si>
  <si>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</si>
  <si>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</si>
  <si>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</si>
  <si>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</si>
  <si>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</si>
  <si>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</si>
  <si>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</si>
  <si>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</si>
  <si>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</si>
  <si>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</si>
  <si>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</si>
  <si>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</si>
  <si>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</si>
  <si>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</si>
  <si>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</si>
  <si>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</si>
  <si>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</si>
  <si>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</si>
  <si>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</si>
  <si>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</si>
  <si>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</si>
  <si>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</si>
  <si>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</si>
  <si>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</si>
  <si>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</si>
  <si>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</si>
  <si>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</si>
  <si>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</si>
  <si>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</si>
  <si>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</si>
  <si>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</si>
  <si>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</si>
  <si>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</si>
  <si>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</si>
  <si>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</si>
  <si>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</si>
  <si>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</si>
  <si>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</si>
  <si>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</si>
  <si>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</si>
  <si>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</si>
  <si>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</si>
  <si>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</si>
  <si>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</si>
  <si>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</si>
  <si>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</si>
  <si>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</si>
  <si>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</si>
  <si>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</si>
  <si>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</si>
  <si>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</si>
  <si>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</si>
  <si>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</si>
  <si>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</si>
  <si>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</si>
  <si>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</si>
  <si>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</si>
  <si>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</si>
  <si>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</si>
  <si>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</si>
  <si>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</si>
  <si>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</si>
  <si>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</si>
  <si>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</si>
  <si>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</si>
  <si>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</si>
  <si>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</si>
  <si>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</si>
  <si>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</si>
  <si>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</si>
  <si>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</si>
  <si>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</si>
  <si>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</si>
  <si>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</si>
  <si>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</si>
  <si>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</si>
  <si>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</si>
  <si>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</si>
  <si>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</si>
  <si>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</si>
  <si>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</si>
  <si>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</si>
  <si>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</si>
  <si>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</si>
  <si>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</si>
  <si>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</si>
  <si>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</si>
  <si>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</si>
  <si>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</si>
  <si>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</si>
  <si>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</si>
  <si>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</si>
  <si>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</si>
  <si>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</si>
  <si>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</si>
  <si>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</si>
  <si>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</si>
  <si>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</si>
  <si>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</si>
  <si>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</si>
  <si>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</si>
  <si>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</si>
  <si>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</si>
  <si>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</si>
  <si>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</si>
  <si>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</si>
  <si>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</si>
  <si>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</si>
  <si>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</si>
  <si>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</si>
  <si>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</si>
  <si>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</si>
  <si>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</si>
  <si>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</si>
  <si>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</si>
  <si>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</si>
  <si>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</si>
  <si>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</si>
  <si>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</si>
  <si>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</si>
  <si>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</si>
  <si>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</si>
  <si>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</si>
  <si>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</si>
  <si>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</si>
  <si>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</si>
  <si>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</si>
  <si>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</si>
  <si>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</si>
  <si>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</si>
  <si>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</si>
  <si>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</si>
  <si>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</si>
  <si>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</si>
  <si>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</si>
  <si>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</si>
  <si>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</si>
  <si>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</si>
  <si>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</si>
  <si>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</si>
  <si>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</si>
  <si>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</si>
  <si>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</si>
  <si>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</si>
  <si>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</si>
  <si>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</si>
  <si>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</si>
  <si>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</si>
  <si>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</si>
  <si>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</si>
  <si>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</si>
  <si>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</si>
  <si>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</si>
  <si>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</si>
  <si>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</si>
  <si>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</si>
  <si>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</si>
  <si>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</si>
  <si>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</si>
  <si>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</si>
  <si>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</si>
  <si>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</si>
  <si>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</si>
  <si>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</si>
  <si>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</si>
  <si>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</si>
  <si>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</si>
  <si>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</si>
  <si>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</si>
  <si>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</si>
  <si>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</si>
  <si>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</si>
  <si>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</si>
  <si>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</si>
  <si>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</si>
  <si>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</si>
  <si>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</si>
  <si>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</si>
  <si>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</si>
  <si>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</si>
  <si>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</si>
  <si>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</si>
  <si>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</si>
  <si>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</si>
  <si>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</si>
  <si>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</si>
  <si>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</si>
  <si>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</si>
  <si>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</si>
  <si>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</si>
  <si>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</si>
  <si>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</si>
  <si>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</si>
  <si>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</si>
  <si>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</si>
  <si>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</si>
  <si>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</si>
  <si>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</si>
  <si>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</si>
  <si>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</si>
  <si>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</si>
  <si>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</si>
  <si>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</si>
  <si>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</si>
  <si>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</si>
  <si>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</si>
  <si>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</si>
  <si>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</si>
  <si>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</si>
  <si>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</si>
  <si>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</si>
  <si>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</si>
  <si>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</si>
  <si>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</si>
  <si>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</si>
  <si>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</si>
  <si>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</si>
  <si>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</si>
  <si>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</si>
  <si>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</si>
  <si>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</si>
  <si>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</si>
  <si>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</si>
  <si>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</si>
  <si>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</si>
  <si>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</si>
  <si>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</si>
  <si>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</si>
  <si>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</si>
  <si>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</si>
  <si>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</si>
  <si>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</si>
  <si>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</si>
  <si>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</si>
  <si>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</si>
  <si>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</si>
  <si>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</si>
  <si>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</si>
  <si>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</si>
  <si>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</si>
  <si>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</si>
  <si>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</si>
  <si>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</si>
  <si>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</si>
  <si>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</si>
  <si>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</si>
  <si>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</si>
  <si>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</si>
  <si>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</si>
  <si>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</si>
  <si>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</si>
  <si>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</si>
  <si>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</si>
  <si>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</si>
  <si>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</si>
  <si>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</si>
  <si>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</si>
  <si>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</si>
  <si>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</si>
  <si>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</si>
  <si>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</si>
  <si>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</si>
  <si>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</si>
  <si>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</si>
  <si>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</si>
  <si>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</si>
  <si>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</si>
  <si>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</si>
  <si>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</si>
  <si>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</si>
  <si>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</si>
  <si>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</si>
  <si>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</si>
  <si>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</si>
  <si>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</si>
  <si>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</si>
  <si>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</si>
  <si>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</si>
  <si>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</si>
  <si>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</si>
  <si>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</si>
  <si>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</si>
  <si>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</si>
  <si>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</si>
  <si>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</si>
  <si>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</si>
  <si>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</si>
  <si>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</si>
  <si>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</si>
  <si>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</si>
  <si>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</si>
  <si>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</si>
  <si>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</si>
  <si>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</si>
  <si>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</si>
  <si>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</si>
  <si>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</si>
  <si>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</si>
  <si>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</si>
  <si>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</si>
  <si>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</si>
  <si>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</si>
  <si>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</si>
  <si>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</si>
  <si>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</si>
  <si>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</si>
  <si>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</si>
  <si>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</si>
  <si>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</si>
  <si>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</si>
  <si>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</si>
  <si>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</si>
  <si>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</si>
  <si>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</si>
  <si>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</si>
  <si>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</si>
  <si>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</si>
  <si>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</si>
  <si>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</si>
  <si>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</si>
  <si>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</si>
  <si>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</si>
  <si>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</si>
  <si>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</si>
  <si>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</si>
  <si>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</si>
  <si>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</si>
  <si>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</si>
  <si>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</si>
  <si>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</si>
  <si>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</si>
  <si>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</si>
  <si>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</si>
  <si>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</si>
  <si>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</si>
  <si>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</si>
  <si>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</si>
  <si>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</si>
  <si>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</si>
  <si>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</si>
  <si>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</si>
  <si>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</si>
  <si>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</si>
  <si>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</si>
  <si>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</si>
  <si>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</si>
  <si>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</si>
  <si>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</si>
  <si>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</si>
  <si>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</si>
  <si>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</si>
  <si>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</si>
  <si>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</si>
  <si>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</si>
  <si>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</si>
  <si>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</si>
  <si>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</si>
  <si>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</si>
  <si>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</si>
  <si>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</si>
  <si>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</si>
  <si>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</si>
  <si>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</si>
  <si>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</si>
  <si>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</si>
  <si>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</si>
  <si>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</si>
  <si>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</si>
  <si>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</si>
  <si>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</si>
  <si>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</si>
  <si>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</si>
  <si>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</si>
  <si>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</si>
  <si>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</si>
  <si>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</si>
  <si>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</si>
  <si>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</si>
  <si>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</si>
  <si>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</si>
  <si>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</si>
  <si>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</si>
  <si>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</si>
  <si>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</si>
  <si>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</si>
  <si>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</si>
  <si>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</si>
  <si>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</si>
  <si>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</si>
  <si>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</si>
  <si>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</si>
  <si>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</si>
  <si>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</si>
  <si>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</si>
  <si>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</si>
  <si>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</si>
  <si>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</si>
  <si>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</si>
  <si>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</si>
  <si>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</si>
  <si>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</si>
  <si>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</si>
  <si>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</si>
  <si>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</si>
  <si>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</si>
  <si>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</si>
  <si>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</si>
  <si>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</si>
  <si>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</si>
  <si>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</si>
  <si>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</si>
  <si>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</si>
  <si>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</si>
  <si>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</si>
  <si>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</si>
  <si>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</si>
  <si>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</si>
  <si>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</si>
  <si>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</si>
  <si>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</si>
  <si>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</si>
  <si>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</si>
  <si>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</si>
  <si>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</si>
  <si>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</si>
  <si>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</si>
  <si>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</si>
  <si>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</si>
  <si>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</si>
  <si>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</si>
  <si>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</si>
  <si>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</si>
  <si>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</si>
  <si>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</si>
  <si>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</si>
  <si>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</si>
  <si>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</si>
  <si>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</si>
  <si>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</si>
  <si>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</si>
  <si>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</si>
  <si>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</si>
  <si>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</si>
  <si>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</si>
  <si>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</si>
  <si>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</si>
  <si>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</si>
  <si>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</si>
  <si>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</si>
  <si>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</si>
  <si>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</si>
  <si>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</si>
  <si>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</si>
  <si>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</si>
  <si>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</si>
  <si>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</si>
  <si>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</si>
  <si>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</si>
  <si>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</si>
  <si>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</si>
  <si>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</si>
  <si>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</si>
  <si>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</si>
  <si>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</si>
  <si>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</si>
  <si>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</si>
  <si>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</si>
  <si>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</si>
  <si>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</si>
  <si>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</si>
  <si>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</si>
  <si>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</si>
  <si>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</si>
  <si>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</si>
  <si>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</si>
  <si>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</si>
  <si>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</si>
  <si>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</si>
  <si>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</si>
  <si>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</si>
  <si>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</si>
  <si>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</si>
  <si>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</si>
  <si>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</si>
  <si>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</si>
  <si>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</si>
  <si>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</si>
  <si>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</si>
  <si>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</si>
  <si>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</si>
  <si>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</si>
  <si>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</si>
  <si>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</si>
  <si>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</si>
  <si>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</si>
  <si>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</si>
  <si>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</si>
  <si>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</si>
  <si>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</si>
  <si>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</si>
  <si>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</si>
  <si>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</si>
  <si>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</si>
  <si>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</si>
  <si>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</si>
  <si>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</si>
  <si>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</si>
  <si>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</si>
  <si>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</si>
  <si>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</si>
  <si>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</si>
  <si>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</si>
  <si>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</si>
  <si>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</si>
  <si>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</si>
  <si>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</si>
  <si>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</si>
  <si>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</si>
  <si>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</si>
  <si>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</si>
  <si>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</si>
  <si>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</si>
  <si>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</si>
  <si>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</si>
  <si>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</si>
  <si>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</si>
  <si>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</si>
  <si>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</si>
  <si>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</si>
  <si>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</si>
  <si>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</si>
  <si>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</si>
  <si>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</si>
  <si>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</si>
  <si>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</si>
  <si>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</si>
  <si>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</si>
  <si>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</si>
  <si>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</si>
  <si>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</si>
  <si>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</si>
  <si>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</si>
  <si>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</si>
  <si>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</si>
  <si>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</si>
  <si>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</si>
  <si>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</si>
  <si>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</si>
  <si>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</si>
  <si>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</si>
  <si>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</si>
  <si>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</si>
  <si>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</si>
  <si>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</si>
  <si>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</si>
  <si>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</si>
  <si>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</si>
  <si>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</si>
  <si>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</si>
  <si>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</si>
  <si>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</si>
  <si>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</si>
  <si>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</si>
  <si>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</si>
  <si>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</si>
  <si>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</si>
  <si>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</si>
  <si>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</si>
  <si>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</si>
  <si>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</si>
  <si>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</si>
  <si>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</si>
  <si>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</si>
  <si>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</si>
  <si>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</si>
  <si>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</si>
  <si>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</si>
  <si>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</si>
  <si>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</si>
  <si>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</si>
  <si>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</si>
  <si>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</si>
  <si>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</si>
  <si>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</si>
  <si>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</si>
  <si>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</si>
  <si>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</si>
  <si>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</si>
  <si>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</si>
  <si>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</si>
  <si>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</si>
  <si>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</si>
  <si>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</si>
  <si>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</si>
  <si>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</si>
  <si>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</si>
  <si>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</si>
  <si>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</si>
  <si>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</si>
  <si>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</si>
  <si>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</si>
  <si>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</si>
  <si>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</si>
  <si>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</si>
  <si>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</si>
  <si>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</si>
  <si>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</si>
  <si>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</si>
  <si>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</si>
  <si>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</si>
  <si>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</si>
  <si>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</si>
  <si>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</si>
  <si>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</si>
  <si>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</si>
  <si>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</si>
  <si>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</si>
  <si>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</si>
  <si>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</si>
  <si>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</si>
  <si>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</si>
  <si>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</si>
  <si>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</si>
  <si>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</si>
  <si>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</si>
  <si>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</si>
  <si>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</si>
  <si>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</si>
  <si>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</si>
  <si>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</si>
  <si>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</si>
  <si>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</si>
  <si>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</si>
  <si>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</si>
  <si>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</si>
  <si>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</si>
  <si>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</si>
  <si>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</si>
  <si>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</si>
  <si>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</si>
  <si>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</si>
  <si>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</si>
  <si>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</si>
  <si>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</si>
  <si>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</si>
  <si>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</si>
  <si>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</si>
  <si>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</si>
  <si>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</si>
  <si>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</si>
  <si>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</si>
  <si>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</si>
  <si>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</si>
  <si>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</si>
  <si>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</si>
  <si>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</si>
  <si>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</si>
  <si>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</si>
  <si>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</si>
  <si>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</si>
  <si>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</si>
  <si>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</si>
  <si>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</si>
  <si>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</si>
  <si>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</si>
  <si>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</si>
  <si>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</si>
  <si>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</si>
  <si>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</si>
  <si>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</si>
  <si>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</si>
  <si>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</si>
  <si>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</si>
  <si>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</si>
  <si>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</si>
  <si>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</si>
  <si>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</si>
  <si>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</si>
  <si>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</si>
  <si>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</si>
  <si>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</si>
  <si>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</si>
  <si>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</si>
  <si>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</si>
  <si>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</si>
  <si>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</si>
  <si>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</si>
  <si>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</si>
  <si>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</si>
  <si>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</si>
  <si>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</si>
  <si>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</si>
  <si>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</si>
  <si>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</si>
  <si>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</si>
  <si>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</si>
  <si>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</si>
  <si>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</si>
  <si>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</si>
  <si>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</si>
  <si>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</si>
  <si>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</si>
  <si>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</si>
  <si>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</si>
  <si>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</si>
  <si>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</si>
  <si>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</si>
  <si>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</si>
  <si>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</si>
  <si>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</si>
  <si>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</si>
  <si>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</si>
  <si>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</si>
  <si>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</si>
  <si>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</si>
  <si>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</si>
  <si>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</si>
  <si>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</si>
  <si>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</si>
  <si>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</si>
  <si>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</si>
  <si>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</si>
  <si>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</si>
  <si>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</si>
  <si>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</si>
  <si>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</si>
  <si>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</si>
  <si>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</si>
  <si>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</si>
  <si>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</si>
  <si>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</si>
  <si>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</si>
  <si>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</si>
  <si>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</si>
  <si>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</si>
  <si>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</si>
  <si>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</si>
  <si>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</si>
  <si>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</si>
  <si>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</si>
  <si>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</si>
  <si>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</si>
  <si>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</si>
  <si>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</si>
  <si>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</si>
  <si>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</si>
  <si>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</si>
  <si>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</si>
  <si>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</si>
  <si>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</si>
  <si>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</si>
  <si>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</si>
  <si>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</si>
  <si>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</si>
  <si>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</si>
  <si>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</si>
  <si>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</si>
  <si>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</si>
  <si>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</si>
  <si>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</si>
  <si>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</si>
  <si>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</si>
  <si>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</si>
  <si>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</si>
  <si>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</si>
  <si>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</si>
  <si>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</si>
  <si>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</si>
  <si>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</si>
  <si>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</si>
  <si>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</si>
  <si>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</si>
  <si>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</si>
  <si>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</si>
  <si>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</si>
  <si>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</si>
  <si>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</si>
  <si>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</si>
  <si>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</si>
  <si>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</si>
  <si>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</si>
  <si>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</si>
  <si>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</si>
  <si>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</si>
  <si>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</si>
  <si>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</si>
  <si>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</si>
  <si>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</si>
  <si>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</si>
  <si>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</si>
  <si>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</si>
  <si>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</si>
  <si>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</si>
  <si>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</si>
  <si>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</si>
  <si>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</si>
  <si>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</si>
  <si>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</si>
  <si>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</si>
  <si>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</si>
  <si>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</si>
  <si>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</si>
  <si>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</si>
  <si>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</si>
  <si>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</si>
  <si>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</si>
  <si>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</si>
  <si>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</si>
  <si>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</si>
  <si>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</si>
  <si>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</si>
  <si>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</si>
  <si>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</si>
  <si>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</si>
  <si>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</si>
  <si>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</si>
  <si>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</si>
  <si>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</si>
  <si>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</si>
  <si>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</si>
  <si>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</si>
  <si>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</si>
  <si>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</si>
  <si>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</si>
  <si>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</si>
  <si>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</si>
  <si>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</si>
  <si>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</si>
  <si>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</si>
  <si>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</si>
  <si>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</si>
  <si>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</si>
  <si>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</si>
  <si>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</si>
  <si>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</si>
  <si>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</si>
  <si>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</si>
  <si>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</si>
  <si>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</si>
  <si>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</si>
  <si>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</si>
  <si>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</si>
  <si>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</si>
  <si>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</si>
  <si>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</si>
  <si>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</si>
  <si>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</si>
  <si>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</si>
  <si>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</si>
  <si>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</si>
  <si>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</si>
  <si>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</si>
  <si>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</si>
  <si>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</si>
  <si>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</si>
  <si>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</si>
  <si>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</si>
  <si>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</si>
  <si>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</si>
  <si>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</si>
  <si>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</si>
  <si>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</si>
  <si>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</si>
  <si>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</si>
  <si>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</si>
  <si>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</si>
  <si>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</si>
  <si>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</si>
  <si>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</si>
  <si>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</si>
  <si>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</si>
  <si>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</si>
  <si>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</si>
  <si>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</si>
  <si>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</si>
  <si>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</si>
  <si>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</si>
  <si>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</si>
  <si>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</si>
  <si>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</si>
  <si>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</si>
  <si>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</si>
  <si>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</si>
  <si>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</si>
  <si>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</si>
  <si>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</si>
  <si>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</si>
  <si>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</si>
  <si>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</si>
  <si>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</si>
  <si>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</si>
  <si>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</si>
  <si>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</si>
  <si>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</si>
  <si>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</si>
  <si>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</si>
  <si>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</si>
  <si>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</si>
  <si>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</si>
  <si>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</si>
  <si>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</si>
  <si>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</si>
  <si>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</si>
  <si>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</si>
  <si>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</si>
  <si>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</si>
  <si>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</si>
  <si>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</si>
  <si>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</si>
  <si>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</si>
  <si>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</si>
  <si>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</si>
  <si>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</si>
  <si>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</si>
  <si>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</si>
  <si>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</si>
  <si>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</si>
  <si>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</si>
  <si>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</si>
  <si>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</si>
  <si>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</si>
  <si>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</si>
  <si>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</si>
  <si>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</si>
  <si>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</si>
  <si>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</si>
  <si>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</si>
  <si>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</si>
  <si>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</si>
  <si>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</si>
  <si>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</si>
  <si>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</si>
  <si>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</si>
  <si>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</si>
  <si>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</si>
  <si>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</si>
  <si>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</si>
  <si>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</si>
  <si>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</si>
  <si>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</si>
  <si>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</si>
  <si>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</si>
  <si>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</si>
  <si>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</si>
  <si>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</si>
  <si>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</si>
  <si>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</si>
  <si>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</si>
  <si>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</si>
  <si>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</si>
  <si>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</si>
  <si>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</si>
  <si>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</si>
  <si>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</si>
  <si>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</si>
  <si>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</si>
  <si>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</si>
  <si>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</si>
  <si>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</si>
  <si>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</si>
  <si>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</si>
  <si>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</si>
  <si>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</si>
  <si>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</si>
  <si>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</si>
  <si>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</si>
  <si>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</si>
  <si>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</si>
  <si>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</si>
  <si>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</si>
  <si>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</si>
  <si>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</si>
  <si>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</si>
  <si>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</si>
  <si>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</si>
  <si>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</si>
  <si>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</si>
  <si>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</si>
  <si>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</si>
  <si>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</si>
  <si>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</si>
  <si>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</si>
  <si>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</si>
  <si>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</si>
  <si>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</si>
  <si>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</si>
  <si>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</si>
  <si>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</si>
  <si>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</si>
  <si>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</si>
  <si>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</si>
  <si>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</si>
  <si>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</si>
  <si>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</si>
  <si>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</si>
  <si>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</si>
  <si>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</si>
  <si>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</si>
  <si>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</si>
  <si>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</si>
  <si>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</si>
  <si>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</si>
  <si>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</si>
  <si>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</si>
  <si>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</si>
  <si>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</si>
  <si>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</si>
  <si>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</si>
  <si>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</si>
  <si>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</si>
  <si>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</si>
  <si>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</si>
  <si>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</si>
  <si>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</si>
  <si>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</si>
  <si>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</si>
  <si>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</si>
  <si>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</si>
  <si>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</si>
  <si>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</si>
  <si>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</si>
  <si>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</si>
  <si>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</si>
  <si>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</si>
  <si>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</si>
  <si>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</si>
  <si>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</si>
  <si>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</si>
  <si>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</si>
  <si>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</si>
  <si>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</si>
  <si>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</si>
  <si>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</si>
  <si>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</si>
  <si>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</si>
  <si>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</si>
  <si>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</si>
  <si>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</si>
  <si>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</si>
  <si>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</si>
  <si>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</si>
  <si>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</si>
  <si>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</si>
  <si>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</si>
  <si>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</si>
  <si>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</si>
  <si>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</si>
  <si>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</si>
  <si>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</si>
  <si>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</si>
  <si>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</si>
  <si>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</si>
  <si>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</si>
  <si>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</si>
  <si>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</si>
  <si>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</si>
  <si>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</si>
  <si>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</si>
  <si>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</si>
  <si>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</si>
  <si>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</si>
  <si>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</si>
  <si>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</si>
  <si>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</si>
  <si>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</si>
  <si>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</si>
  <si>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</si>
  <si>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</si>
  <si>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</si>
  <si>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</si>
  <si>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</si>
  <si>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</si>
  <si>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</si>
  <si>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</si>
  <si>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</si>
  <si>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</si>
  <si>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</si>
  <si>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</si>
  <si>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</si>
  <si>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</si>
  <si>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</si>
  <si>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</si>
  <si>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</si>
  <si>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</si>
  <si>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</si>
  <si>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</si>
  <si>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</si>
  <si>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</si>
  <si>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</si>
  <si>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</si>
  <si>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</si>
  <si>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</si>
  <si>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</si>
  <si>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</si>
  <si>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</si>
  <si>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</si>
  <si>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</si>
  <si>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</si>
  <si>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</si>
  <si>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</si>
  <si>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</si>
  <si>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</si>
  <si>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</si>
  <si>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</si>
  <si>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</si>
  <si>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</si>
  <si>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</si>
  <si>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</si>
  <si>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</si>
  <si>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</si>
  <si>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</si>
  <si>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</si>
  <si>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</si>
  <si>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</si>
  <si>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</si>
  <si>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</si>
  <si>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</si>
  <si>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</si>
  <si>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</si>
  <si>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</si>
  <si>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</si>
  <si>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</si>
  <si>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</si>
  <si>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</si>
  <si>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</si>
  <si>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</si>
  <si>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</si>
  <si>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</si>
  <si>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</si>
  <si>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</si>
  <si>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</si>
  <si>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</si>
  <si>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</si>
  <si>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</si>
  <si>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</si>
  <si>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</si>
  <si>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</si>
  <si>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</si>
  <si>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</si>
  <si>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</si>
  <si>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</si>
  <si>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</si>
  <si>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</si>
  <si>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</si>
  <si>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</si>
  <si>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</si>
  <si>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</si>
  <si>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</si>
  <si>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</si>
  <si>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</si>
  <si>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</si>
  <si>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</si>
  <si>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</si>
  <si>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</si>
  <si>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</si>
  <si>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</si>
  <si>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</si>
  <si>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</si>
  <si>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</si>
  <si>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</si>
  <si>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</si>
  <si>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</si>
  <si>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</si>
  <si>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</si>
  <si>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</si>
  <si>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</si>
  <si>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</si>
  <si>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</si>
  <si>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</si>
  <si>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</si>
  <si>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</si>
  <si>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</si>
  <si>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</si>
  <si>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</si>
  <si>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</si>
  <si>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</si>
  <si>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</si>
  <si>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</si>
  <si>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</si>
  <si>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</si>
  <si>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</si>
  <si>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</si>
  <si>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</si>
  <si>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</si>
  <si>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</si>
  <si>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</si>
  <si>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</si>
  <si>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</si>
  <si>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</si>
  <si>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</si>
  <si>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</si>
  <si>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</si>
  <si>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</si>
  <si>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</si>
  <si>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</si>
  <si>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</si>
  <si>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</si>
  <si>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</si>
  <si>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</si>
  <si>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</si>
  <si>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</si>
  <si>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</si>
  <si>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</si>
  <si>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</si>
  <si>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</si>
  <si>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</si>
  <si>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</si>
  <si>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</si>
  <si>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</si>
  <si>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</si>
  <si>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</si>
  <si>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</si>
  <si>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</si>
  <si>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</si>
  <si>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</si>
  <si>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</si>
  <si>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</si>
  <si>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</si>
  <si>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</si>
  <si>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</si>
  <si>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</si>
  <si>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</si>
  <si>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</si>
  <si>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</si>
  <si>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</si>
  <si>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</si>
  <si>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</si>
  <si>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</si>
  <si>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</si>
  <si>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</si>
  <si>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</si>
  <si>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</si>
  <si>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</si>
  <si>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</si>
  <si>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</si>
  <si>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</si>
  <si>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</si>
  <si>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</si>
  <si>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</si>
  <si>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</si>
  <si>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</si>
  <si>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</si>
  <si>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</si>
  <si>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</si>
  <si>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</si>
  <si>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</si>
  <si>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</si>
  <si>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</si>
  <si>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</si>
  <si>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</si>
  <si>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</si>
  <si>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</si>
  <si>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</si>
  <si>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</si>
  <si>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</si>
  <si>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</si>
  <si>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</si>
  <si>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</si>
  <si>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</si>
  <si>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</si>
  <si>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</si>
  <si>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</si>
  <si>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</si>
  <si>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</si>
  <si>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</si>
  <si>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</si>
  <si>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</si>
  <si>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</si>
  <si>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</si>
  <si>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</si>
  <si>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</si>
  <si>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</si>
  <si>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</si>
  <si>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</si>
  <si>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</si>
  <si>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</si>
  <si>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</si>
  <si>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</si>
  <si>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</si>
  <si>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</si>
  <si>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</si>
  <si>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</si>
  <si>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</si>
  <si>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</si>
  <si>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</si>
  <si>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</si>
  <si>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</si>
  <si>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</si>
  <si>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</si>
  <si>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</si>
  <si>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</si>
  <si>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</si>
  <si>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</si>
  <si>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</si>
  <si>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</si>
  <si>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</si>
  <si>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</si>
  <si>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</si>
  <si>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</si>
  <si>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</si>
  <si>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</si>
  <si>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</si>
  <si>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</si>
  <si>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</si>
  <si>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</si>
  <si>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</si>
  <si>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</si>
  <si>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</si>
  <si>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</si>
  <si>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</si>
  <si>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</si>
  <si>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</si>
  <si>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</si>
  <si>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</si>
  <si>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</si>
  <si>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</si>
  <si>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</si>
  <si>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</si>
  <si>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</si>
  <si>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</si>
  <si>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</si>
  <si>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</si>
  <si>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</si>
  <si>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</si>
  <si>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</si>
  <si>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</si>
  <si>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</si>
  <si>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</si>
  <si>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</si>
  <si>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</si>
  <si>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</si>
  <si>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</si>
  <si>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</si>
  <si>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</si>
  <si>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</si>
  <si>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</si>
  <si>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</si>
  <si>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</si>
  <si>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</si>
  <si>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</si>
  <si>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</si>
  <si>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</si>
  <si>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</si>
  <si>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</si>
  <si>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</si>
  <si>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</si>
  <si>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</si>
  <si>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</si>
  <si>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</si>
  <si>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</si>
  <si>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</si>
  <si>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</si>
  <si>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</si>
  <si>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</si>
  <si>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</si>
  <si>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</si>
  <si>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</si>
  <si>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</si>
  <si>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</si>
  <si>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</si>
  <si>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</si>
  <si>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</si>
  <si>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</si>
  <si>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</si>
  <si>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</si>
  <si>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</si>
  <si>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</si>
  <si>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</si>
  <si>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</si>
  <si>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</si>
  <si>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</si>
  <si>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</si>
  <si>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</si>
  <si>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</si>
  <si>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</si>
  <si>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</si>
  <si>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</si>
  <si>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</si>
  <si>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</si>
  <si>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</si>
  <si>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</si>
  <si>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</si>
  <si>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</si>
  <si>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</si>
  <si>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</si>
  <si>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</si>
  <si>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</si>
  <si>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</si>
  <si>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</si>
  <si>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</si>
  <si>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</si>
  <si>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</si>
  <si>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</si>
  <si>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</si>
  <si>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</si>
  <si>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</si>
  <si>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</si>
  <si>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</si>
  <si>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</si>
  <si>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</si>
  <si>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</si>
  <si>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</si>
  <si>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</si>
  <si>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</si>
  <si>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</si>
  <si>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</si>
  <si>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</si>
  <si>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</si>
  <si>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</si>
  <si>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</si>
  <si>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</si>
  <si>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</si>
  <si>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</si>
  <si>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</si>
  <si>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</si>
  <si>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</si>
  <si>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</si>
  <si>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</si>
  <si>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</si>
  <si>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</si>
  <si>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</si>
  <si>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</si>
  <si>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</si>
  <si>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</si>
  <si>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</si>
  <si>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</si>
  <si>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</si>
  <si>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</si>
  <si>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</si>
  <si>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</si>
  <si>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</si>
  <si>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</si>
  <si>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</si>
  <si>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</si>
  <si>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</si>
  <si>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</si>
  <si>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</si>
  <si>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</si>
  <si>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</si>
  <si>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</si>
  <si>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</si>
  <si>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</si>
  <si>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</si>
  <si>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</si>
  <si>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</si>
  <si>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</si>
  <si>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</si>
  <si>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</si>
  <si>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</si>
  <si>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</si>
  <si>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</si>
  <si>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</si>
  <si>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</si>
  <si>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</si>
  <si>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</si>
  <si>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</si>
  <si>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</si>
  <si>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</si>
  <si>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</si>
  <si>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</si>
  <si>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</si>
  <si>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</si>
  <si>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</si>
  <si>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</si>
  <si>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</si>
  <si>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</si>
  <si>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</si>
  <si>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</si>
  <si>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</si>
  <si>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</si>
  <si>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</si>
  <si>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</si>
  <si>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</si>
  <si>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</si>
  <si>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</si>
  <si>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</si>
  <si>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</si>
  <si>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</si>
  <si>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</si>
  <si>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</si>
  <si>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</si>
  <si>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</si>
  <si>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</si>
  <si>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</si>
  <si>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</si>
  <si>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</si>
  <si>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</si>
  <si>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</si>
  <si>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</si>
  <si>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</si>
  <si>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</si>
  <si>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</si>
  <si>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</si>
  <si>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</si>
  <si>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</si>
  <si>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</si>
  <si>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</si>
  <si>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</si>
  <si>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</si>
  <si>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</si>
  <si>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</si>
  <si>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</si>
  <si>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</si>
  <si>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</si>
  <si>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</si>
  <si>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</si>
  <si>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</si>
  <si>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</si>
  <si>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</si>
  <si>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</si>
  <si>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</si>
  <si>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</si>
  <si>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</si>
  <si>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</si>
  <si>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</si>
  <si>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</si>
  <si>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</si>
  <si>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</si>
  <si>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</si>
  <si>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</si>
  <si>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</si>
  <si>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</si>
  <si>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</si>
  <si>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</si>
  <si>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</si>
  <si>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</si>
  <si>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</si>
  <si>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</si>
  <si>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</si>
  <si>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</si>
  <si>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</si>
  <si>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</si>
  <si>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</si>
  <si>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</si>
  <si>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</si>
  <si>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</si>
  <si>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</si>
  <si>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</si>
  <si>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</si>
  <si>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</si>
  <si>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</si>
  <si>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</si>
  <si>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</si>
  <si>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</si>
  <si>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</si>
  <si>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</si>
  <si>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</si>
  <si>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</si>
  <si>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</si>
  <si>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</si>
  <si>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</si>
  <si>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</si>
  <si>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</si>
  <si>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</si>
  <si>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</si>
  <si>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</si>
  <si>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</si>
  <si>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</si>
  <si>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</si>
  <si>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</si>
  <si>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</si>
  <si>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</si>
  <si>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</si>
  <si>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</si>
  <si>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</si>
  <si>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</si>
  <si>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</si>
  <si>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</si>
  <si>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</si>
  <si>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</si>
  <si>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</si>
  <si>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</si>
  <si>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</si>
  <si>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</si>
  <si>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</si>
  <si>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</si>
  <si>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</si>
  <si>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</si>
  <si>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</si>
  <si>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</si>
  <si>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</si>
  <si>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</si>
  <si>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</si>
  <si>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</si>
  <si>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</si>
  <si>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</si>
  <si>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</si>
  <si>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</si>
  <si>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</si>
  <si>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</si>
  <si>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</si>
  <si>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</si>
  <si>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</si>
  <si>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</si>
  <si>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</si>
  <si>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</si>
  <si>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</si>
  <si>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</si>
  <si>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</si>
  <si>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</si>
  <si>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</si>
  <si>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</si>
  <si>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</si>
  <si>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</si>
  <si>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</si>
  <si>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</si>
  <si>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</si>
  <si>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</si>
  <si>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</si>
  <si>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</si>
  <si>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</si>
  <si>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</si>
  <si>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</si>
  <si>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</si>
  <si>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</si>
  <si>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</si>
  <si>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</si>
  <si>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</si>
  <si>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</si>
  <si>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</si>
  <si>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</si>
  <si>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</si>
  <si>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</si>
  <si>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</si>
  <si>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</si>
  <si>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</si>
  <si>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</si>
  <si>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</si>
  <si>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</si>
  <si>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</si>
  <si>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</si>
  <si>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</si>
  <si>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</si>
  <si>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</si>
  <si>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</si>
  <si>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</si>
  <si>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</si>
  <si>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</si>
  <si>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</si>
  <si>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</si>
  <si>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</si>
  <si>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</si>
  <si>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</si>
  <si>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</si>
  <si>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</si>
  <si>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</si>
  <si>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</si>
  <si>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</si>
  <si>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</si>
  <si>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</si>
  <si>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</si>
  <si>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</si>
  <si>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</si>
  <si>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</si>
  <si>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</si>
  <si>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</si>
  <si>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</si>
  <si>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</si>
  <si>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</si>
  <si>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</si>
  <si>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</si>
  <si>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</si>
  <si>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</si>
  <si>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</si>
  <si>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</si>
  <si>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</si>
  <si>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</si>
  <si>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</si>
  <si>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</si>
  <si>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</si>
  <si>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</si>
  <si>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</si>
  <si>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</si>
  <si>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</si>
  <si>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</si>
  <si>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</si>
  <si>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</si>
  <si>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</si>
  <si>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</si>
  <si>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</si>
  <si>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</si>
  <si>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</si>
  <si>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</si>
  <si>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</si>
  <si>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</si>
  <si>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</si>
  <si>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</si>
  <si>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</si>
  <si>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</si>
  <si>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</si>
  <si>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</si>
  <si>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</si>
  <si>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</si>
  <si>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</si>
  <si>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</si>
  <si>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</si>
  <si>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</si>
  <si>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</si>
  <si>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</si>
  <si>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</si>
  <si>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</si>
  <si>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</si>
  <si>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</si>
  <si>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</si>
  <si>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</si>
  <si>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</si>
  <si>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</si>
  <si>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</si>
  <si>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</si>
  <si>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</si>
  <si>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</si>
  <si>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</si>
  <si>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</si>
  <si>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</si>
  <si>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</si>
  <si>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</si>
  <si>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</si>
  <si>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</si>
  <si>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</si>
  <si>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</si>
  <si>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</si>
  <si>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</si>
  <si>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</si>
  <si>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</si>
  <si>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</si>
  <si>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</si>
  <si>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</si>
  <si>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</si>
  <si>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</si>
  <si>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</si>
  <si>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</si>
  <si>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</si>
  <si>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</si>
  <si>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</si>
  <si>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</si>
  <si>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</si>
  <si>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</si>
  <si>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</si>
  <si>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</si>
  <si>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</si>
  <si>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</si>
  <si>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</si>
  <si>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</si>
  <si>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</si>
  <si>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</si>
  <si>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</si>
  <si>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</si>
  <si>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</si>
  <si>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</si>
  <si>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</si>
  <si>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</si>
  <si>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</si>
  <si>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</si>
  <si>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</si>
  <si>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</si>
  <si>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</si>
  <si>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</si>
  <si>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</si>
  <si>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</si>
  <si>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</si>
  <si>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</si>
  <si>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</si>
  <si>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</si>
  <si>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</si>
  <si>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</si>
  <si>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</si>
  <si>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</si>
  <si>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</si>
  <si>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</si>
  <si>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</si>
  <si>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</si>
  <si>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</si>
  <si>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</si>
  <si>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</si>
  <si>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</si>
  <si>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</si>
  <si>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</si>
  <si>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</si>
  <si>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</si>
  <si>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</si>
  <si>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</si>
  <si>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</si>
  <si>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</si>
  <si>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</si>
  <si>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</si>
  <si>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</si>
  <si>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</si>
  <si>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</si>
  <si>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</si>
  <si>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</si>
  <si>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</si>
  <si>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</si>
  <si>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</si>
  <si>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</si>
  <si>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</si>
  <si>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</si>
  <si>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</si>
  <si>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</si>
  <si>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</si>
  <si>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</si>
  <si>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</si>
  <si>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</si>
  <si>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</si>
  <si>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</si>
  <si>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</si>
  <si>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</si>
  <si>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</si>
  <si>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</si>
  <si>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</si>
  <si>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</si>
  <si>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</si>
  <si>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</si>
  <si>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</si>
  <si>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</si>
  <si>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</si>
  <si>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</si>
  <si>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</si>
  <si>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</si>
  <si>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</si>
  <si>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</si>
  <si>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</si>
  <si>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</si>
  <si>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</si>
  <si>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</si>
  <si>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</si>
  <si>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</si>
  <si>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</si>
  <si>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</si>
  <si>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</si>
  <si>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</si>
  <si>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</si>
  <si>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</si>
  <si>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</si>
  <si>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</si>
  <si>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</si>
  <si>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</si>
  <si>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</si>
  <si>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</si>
  <si>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</si>
  <si>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</si>
  <si>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</si>
  <si>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</si>
  <si>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</si>
  <si>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</si>
  <si>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</si>
  <si>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</si>
  <si>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</si>
  <si>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</si>
  <si>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</si>
  <si>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</si>
  <si>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</si>
  <si>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</si>
  <si>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</si>
  <si>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</si>
  <si>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</si>
  <si>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</si>
  <si>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</si>
  <si>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</si>
  <si>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</si>
  <si>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</si>
  <si>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</si>
  <si>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</si>
  <si>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</si>
  <si>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</si>
  <si>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</si>
  <si>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</si>
  <si>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</si>
  <si>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</si>
  <si>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</si>
  <si>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</si>
  <si>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</si>
  <si>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</si>
  <si>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</si>
  <si>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</si>
  <si>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</si>
  <si>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</si>
  <si>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</si>
  <si>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</si>
  <si>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</si>
  <si>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</si>
  <si>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</si>
  <si>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</si>
  <si>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</si>
  <si>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</si>
  <si>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</si>
  <si>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</si>
  <si>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</si>
  <si>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</si>
  <si>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</si>
  <si>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</si>
  <si>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</si>
  <si>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</si>
  <si>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</si>
  <si>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</si>
  <si>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</si>
  <si>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</si>
  <si>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</si>
  <si>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</si>
  <si>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</si>
  <si>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</si>
  <si>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</si>
  <si>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</si>
  <si>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</si>
  <si>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</si>
  <si>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</si>
  <si>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</si>
  <si>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</si>
  <si>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</si>
  <si>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</si>
  <si>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</si>
  <si>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</si>
  <si>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</si>
  <si>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</si>
  <si>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</si>
  <si>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</si>
  <si>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</si>
  <si>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</si>
  <si>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</si>
  <si>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</si>
  <si>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</si>
  <si>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</si>
  <si>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</si>
  <si>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</si>
  <si>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</si>
  <si>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</si>
  <si>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</si>
  <si>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</si>
  <si>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</si>
  <si>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</si>
  <si>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</si>
  <si>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</si>
  <si>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</si>
  <si>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</si>
  <si>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</si>
  <si>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</si>
  <si>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</si>
  <si>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</si>
  <si>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</si>
  <si>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</si>
  <si>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</si>
  <si>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</si>
  <si>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</si>
  <si>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</si>
  <si>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</si>
  <si>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</si>
  <si>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</si>
  <si>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</si>
  <si>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</si>
  <si>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</si>
  <si>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</si>
  <si>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</si>
  <si>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</si>
  <si>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</si>
  <si>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</si>
  <si>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</si>
  <si>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</si>
  <si>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</si>
  <si>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</si>
  <si>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</si>
  <si>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</si>
  <si>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</si>
  <si>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</si>
  <si>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</si>
  <si>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</si>
  <si>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</si>
  <si>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</si>
  <si>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</si>
  <si>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</si>
  <si>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</si>
  <si>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</si>
  <si>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</si>
  <si>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</si>
  <si>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</si>
  <si>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</si>
  <si>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</si>
  <si>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</si>
  <si>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</si>
  <si>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</si>
  <si>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</si>
  <si>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</si>
  <si>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</si>
  <si>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</si>
  <si>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</si>
  <si>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</si>
  <si>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</si>
  <si>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</si>
  <si>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</si>
  <si>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</si>
  <si>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</si>
  <si>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</si>
  <si>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</si>
  <si>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</si>
  <si>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</si>
  <si>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</si>
  <si>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</si>
  <si>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</si>
  <si>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</si>
  <si>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</si>
  <si>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</si>
  <si>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</si>
  <si>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</si>
  <si>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</si>
  <si>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</si>
  <si>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</si>
  <si>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</si>
  <si>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</si>
  <si>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</si>
  <si>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</si>
  <si>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</si>
  <si>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</si>
  <si>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</si>
  <si>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</si>
  <si>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</si>
  <si>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</si>
  <si>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</si>
  <si>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</si>
  <si>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</si>
  <si>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</si>
  <si>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</si>
  <si>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</si>
  <si>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</si>
  <si>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</si>
  <si>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</si>
  <si>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</si>
  <si>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</si>
  <si>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</si>
  <si>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</si>
  <si>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</si>
  <si>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</si>
  <si>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</si>
  <si>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</si>
  <si>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</si>
  <si>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</si>
  <si>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</si>
  <si>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</si>
  <si>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</si>
  <si>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</si>
  <si>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</si>
  <si>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</si>
  <si>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</si>
  <si>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</si>
  <si>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</si>
  <si>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</si>
  <si>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</si>
  <si>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</si>
  <si>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</si>
  <si>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</si>
  <si>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</si>
  <si>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</si>
  <si>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</si>
  <si>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</si>
  <si>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</si>
  <si>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</si>
  <si>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</si>
  <si>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</si>
  <si>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</si>
  <si>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</si>
  <si>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</si>
  <si>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</si>
  <si>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</si>
  <si>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</si>
  <si>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</si>
  <si>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</si>
  <si>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</si>
  <si>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</si>
  <si>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</si>
  <si>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</si>
  <si>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</si>
  <si>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</si>
  <si>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</si>
  <si>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</si>
  <si>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</si>
  <si>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</si>
  <si>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</si>
  <si>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</si>
  <si>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</si>
  <si>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</si>
  <si>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</si>
  <si>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</si>
  <si>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</si>
  <si>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</si>
  <si>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</si>
  <si>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</si>
  <si>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</si>
  <si>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</si>
  <si>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</si>
  <si>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</si>
  <si>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</si>
  <si>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</si>
  <si>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</si>
  <si>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</si>
  <si>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</si>
  <si>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</si>
  <si>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</si>
  <si>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</si>
  <si>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</si>
  <si>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</si>
  <si>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</si>
  <si>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</si>
  <si>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</si>
  <si>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</si>
  <si>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</si>
  <si>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</si>
  <si>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</si>
  <si>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</si>
  <si>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</si>
  <si>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</si>
  <si>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</si>
  <si>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</si>
  <si>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</si>
  <si>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</si>
  <si>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</si>
  <si>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</si>
  <si>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</si>
  <si>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</si>
  <si>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</si>
  <si>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</si>
  <si>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</si>
  <si>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</si>
  <si>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</si>
  <si>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</si>
  <si>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</si>
  <si>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</si>
  <si>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</si>
  <si>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</si>
  <si>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</si>
  <si>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</si>
  <si>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</si>
  <si>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</si>
  <si>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</si>
  <si>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</si>
  <si>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</si>
  <si>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</si>
  <si>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</si>
  <si>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</si>
  <si>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</si>
  <si>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</si>
  <si>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</si>
  <si>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</si>
  <si>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</si>
  <si>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</si>
  <si>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</si>
  <si>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</si>
  <si>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</si>
  <si>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</si>
  <si>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</si>
  <si>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</si>
  <si>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</si>
  <si>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</si>
  <si>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</si>
  <si>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</si>
  <si>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</si>
  <si>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</si>
  <si>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</si>
  <si>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</si>
  <si>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</si>
  <si>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</si>
  <si>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</si>
  <si>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</si>
  <si>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</si>
  <si>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</si>
  <si>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</si>
  <si>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</si>
  <si>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</si>
  <si>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</si>
  <si>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</si>
  <si>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</si>
  <si>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</si>
  <si>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</si>
  <si>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</si>
  <si>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</si>
  <si>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</si>
  <si>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</si>
  <si>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</si>
  <si>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</si>
  <si>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</si>
  <si>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</si>
  <si>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</si>
  <si>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</si>
  <si>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</si>
  <si>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</si>
  <si>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</si>
  <si>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</si>
  <si>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</si>
  <si>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</si>
  <si>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</si>
  <si>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</si>
  <si>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</si>
  <si>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</si>
  <si>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</si>
  <si>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</si>
  <si>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</si>
  <si>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</si>
  <si>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</si>
  <si>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</si>
  <si>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</si>
  <si>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</si>
  <si>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</si>
  <si>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</si>
  <si>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</si>
  <si>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</si>
  <si>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</si>
  <si>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</si>
  <si>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</si>
  <si>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</si>
  <si>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</si>
  <si>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</si>
  <si>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</si>
  <si>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</si>
  <si>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</si>
  <si>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</si>
  <si>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</si>
  <si>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</si>
  <si>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</si>
  <si>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</si>
  <si>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</si>
  <si>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</si>
  <si>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</si>
  <si>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</si>
  <si>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</si>
  <si>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</si>
  <si>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</si>
  <si>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</si>
  <si>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</si>
  <si>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</si>
  <si>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</si>
  <si>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</si>
  <si>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</si>
  <si>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</si>
  <si>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</si>
  <si>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</si>
  <si>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</si>
  <si>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</si>
  <si>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</si>
  <si>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</si>
  <si>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</si>
  <si>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</si>
  <si>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</si>
  <si>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</si>
  <si>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</si>
  <si>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</si>
  <si>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</si>
  <si>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</si>
  <si>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</si>
  <si>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</si>
  <si>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</si>
  <si>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</si>
  <si>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</si>
  <si>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</si>
  <si>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</si>
  <si>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</si>
  <si>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</si>
  <si>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</si>
  <si>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</si>
  <si>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</si>
  <si>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</si>
  <si>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</si>
  <si>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</si>
  <si>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</si>
  <si>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</si>
  <si>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</si>
  <si>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</si>
  <si>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</si>
  <si>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</si>
  <si>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</si>
  <si>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</si>
  <si>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</si>
  <si>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</si>
  <si>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</si>
  <si>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</si>
  <si>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</si>
  <si>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</si>
  <si>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</si>
  <si>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</si>
  <si>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</si>
  <si>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</si>
  <si>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</si>
  <si>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</si>
  <si>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</si>
  <si>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</si>
  <si>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</si>
  <si>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</si>
  <si>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</si>
  <si>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</si>
  <si>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</si>
  <si>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</si>
  <si>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</si>
  <si>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</si>
  <si>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</si>
  <si>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</si>
  <si>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</si>
  <si>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</si>
  <si>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</si>
  <si>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</si>
  <si>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</si>
  <si>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</si>
  <si>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</si>
  <si>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</si>
  <si>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</si>
  <si>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</si>
  <si>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</si>
  <si>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</si>
  <si>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</si>
  <si>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</si>
  <si>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</si>
  <si>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</si>
  <si>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</si>
  <si>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</si>
  <si>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</si>
  <si>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</si>
  <si>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</si>
  <si>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</si>
  <si>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</si>
  <si>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</si>
  <si>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</si>
  <si>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</si>
  <si>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</si>
  <si>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</si>
  <si>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</si>
  <si>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</si>
  <si>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</si>
  <si>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</si>
  <si>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</si>
  <si>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</si>
  <si>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</si>
  <si>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</si>
  <si>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</si>
  <si>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</si>
  <si>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</si>
  <si>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</si>
  <si>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</si>
  <si>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</si>
  <si>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</si>
  <si>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</si>
  <si>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</si>
  <si>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</si>
  <si>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</si>
  <si>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</si>
  <si>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</si>
  <si>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</si>
  <si>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</si>
  <si>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</si>
  <si>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</si>
  <si>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</si>
  <si>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</si>
  <si>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</si>
  <si>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</si>
  <si>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</si>
  <si>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</si>
  <si>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</si>
  <si>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</si>
  <si>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</si>
  <si>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</si>
  <si>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</si>
  <si>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</si>
  <si>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</si>
  <si>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</si>
  <si>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</si>
  <si>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</si>
  <si>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</si>
  <si>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</si>
  <si>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</si>
  <si>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</si>
  <si>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</si>
  <si>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</si>
  <si>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</si>
  <si>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</si>
  <si>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</si>
  <si>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</si>
  <si>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</si>
  <si>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</si>
  <si>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</si>
  <si>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</si>
  <si>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</si>
  <si>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</si>
  <si>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</si>
  <si>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</si>
  <si>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</si>
  <si>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</si>
  <si>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</si>
  <si>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</si>
  <si>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</si>
  <si>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</si>
  <si>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</si>
  <si>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</si>
  <si>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</si>
  <si>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</si>
  <si>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</si>
  <si>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</si>
  <si>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</si>
  <si>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</si>
  <si>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</si>
  <si>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</si>
  <si>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</si>
  <si>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</si>
  <si>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</si>
  <si>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</si>
  <si>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</si>
  <si>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</si>
  <si>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</si>
  <si>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</si>
  <si>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</si>
  <si>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</si>
  <si>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</si>
  <si>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</si>
  <si>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</si>
  <si>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</si>
  <si>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</si>
  <si>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</si>
  <si>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</si>
  <si>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</si>
  <si>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</si>
  <si>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</si>
  <si>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</si>
  <si>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</si>
  <si>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</si>
  <si>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</si>
  <si>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</si>
  <si>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</si>
  <si>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</si>
  <si>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</si>
  <si>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</si>
  <si>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</si>
  <si>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</si>
  <si>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</si>
  <si>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</si>
  <si>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</si>
  <si>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</si>
  <si>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</si>
  <si>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</si>
  <si>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</si>
  <si>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</si>
  <si>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</si>
  <si>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</si>
  <si>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</si>
  <si>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</si>
  <si>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</si>
  <si>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</si>
  <si>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</si>
  <si>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</si>
  <si>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</si>
  <si>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</si>
  <si>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</si>
  <si>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</si>
  <si>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</si>
  <si>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</si>
  <si>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</si>
  <si>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</si>
  <si>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</si>
  <si>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</si>
  <si>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</si>
  <si>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</si>
  <si>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</si>
  <si>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</si>
  <si>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</si>
  <si>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</si>
  <si>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</si>
  <si>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</si>
  <si>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</si>
  <si>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</si>
  <si>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</si>
  <si>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</si>
  <si>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</si>
  <si>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</si>
  <si>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</si>
  <si>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</si>
  <si>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</si>
  <si>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</si>
  <si>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</si>
  <si>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</si>
  <si>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</si>
  <si>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</si>
  <si>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</si>
  <si>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</si>
  <si>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</si>
  <si>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</si>
  <si>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</si>
  <si>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</si>
  <si>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</si>
  <si>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</si>
  <si>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</si>
  <si>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</si>
  <si>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</si>
  <si>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</si>
  <si>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</si>
  <si>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</si>
  <si>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</si>
  <si>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</si>
  <si>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</si>
  <si>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</si>
  <si>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</si>
  <si>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</si>
  <si>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</si>
  <si>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</si>
  <si>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</si>
  <si>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</si>
  <si>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</si>
  <si>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</si>
  <si>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</si>
  <si>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</si>
  <si>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</si>
  <si>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</si>
  <si>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</si>
  <si>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</si>
  <si>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</si>
  <si>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</si>
  <si>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</si>
  <si>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</si>
  <si>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</si>
  <si>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</si>
  <si>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</si>
  <si>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</si>
  <si>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</si>
  <si>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</si>
  <si>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</si>
  <si>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</si>
  <si>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</si>
  <si>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</si>
  <si>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</si>
  <si>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</si>
  <si>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</si>
  <si>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</si>
  <si>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</si>
  <si>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</si>
  <si>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</si>
  <si>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</si>
  <si>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</si>
  <si>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</si>
  <si>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</si>
  <si>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</si>
  <si>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</si>
  <si>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</si>
  <si>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</si>
  <si>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</si>
  <si>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</si>
  <si>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</si>
  <si>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</si>
  <si>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</si>
  <si>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</si>
  <si>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</si>
  <si>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</si>
  <si>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</si>
  <si>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</si>
  <si>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</si>
  <si>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</si>
  <si>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</si>
  <si>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</si>
  <si>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</si>
  <si>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</si>
  <si>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</si>
  <si>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</si>
  <si>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</si>
  <si>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</si>
  <si>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</si>
  <si>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</si>
  <si>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</si>
  <si>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</si>
  <si>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</si>
  <si>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</si>
  <si>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</si>
  <si>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</si>
  <si>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</si>
  <si>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</si>
  <si>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</si>
  <si>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</si>
  <si>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</si>
  <si>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</si>
  <si>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</si>
  <si>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</si>
  <si>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</si>
  <si>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</si>
  <si>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</si>
  <si>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</si>
  <si>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</si>
  <si>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</si>
  <si>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</si>
  <si>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</si>
  <si>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</si>
  <si>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</si>
  <si>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</si>
  <si>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</si>
  <si>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</si>
  <si>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</si>
  <si>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</si>
  <si>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</si>
  <si>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</si>
  <si>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</si>
  <si>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</si>
  <si>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</si>
  <si>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</si>
  <si>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</si>
  <si>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</si>
  <si>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</si>
  <si>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</si>
  <si>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</si>
  <si>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</si>
  <si>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</si>
  <si>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</si>
  <si>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</si>
  <si>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</si>
  <si>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</si>
  <si>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</si>
  <si>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</si>
  <si>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</si>
  <si>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</si>
  <si>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</si>
  <si>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</si>
  <si>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</si>
  <si>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</si>
  <si>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</si>
  <si>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</si>
  <si>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</si>
  <si>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</si>
  <si>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</si>
  <si>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</si>
  <si>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</si>
  <si>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</si>
  <si>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</si>
  <si>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</si>
  <si>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</si>
  <si>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</si>
  <si>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</si>
  <si>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</si>
  <si>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</si>
  <si>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</si>
  <si>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</si>
  <si>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</si>
  <si>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</si>
  <si>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</si>
  <si>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</si>
  <si>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</si>
  <si>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</si>
  <si>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</si>
  <si>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</si>
  <si>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</si>
  <si>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</si>
  <si>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</si>
  <si>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</si>
  <si>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</si>
  <si>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</si>
  <si>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</si>
  <si>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</si>
  <si>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</si>
  <si>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</si>
  <si>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</si>
  <si>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</si>
  <si>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</si>
  <si>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</si>
  <si>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</si>
  <si>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</si>
  <si>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</si>
  <si>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</si>
  <si>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</si>
  <si>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</si>
  <si>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</si>
  <si>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</si>
  <si>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</si>
  <si>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</si>
  <si>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</si>
  <si>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</si>
  <si>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</si>
  <si>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</si>
  <si>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</si>
  <si>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</si>
  <si>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</si>
  <si>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</si>
  <si>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</si>
  <si>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</si>
  <si>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</si>
  <si>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</si>
  <si>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</si>
  <si>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</si>
  <si>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</si>
  <si>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</si>
  <si>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</si>
  <si>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</si>
  <si>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</si>
  <si>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</si>
  <si>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</si>
  <si>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</si>
  <si>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</si>
  <si>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</si>
  <si>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</si>
  <si>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</si>
  <si>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</si>
  <si>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</si>
  <si>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</si>
  <si>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</si>
  <si>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</si>
  <si>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</si>
  <si>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</si>
  <si>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</si>
  <si>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</si>
  <si>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</si>
  <si>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</si>
  <si>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</si>
  <si>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</si>
  <si>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</si>
  <si>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</si>
  <si>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</si>
  <si>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</si>
  <si>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</si>
  <si>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</si>
  <si>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</si>
  <si>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</si>
  <si>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</si>
  <si>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</si>
  <si>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</si>
  <si>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</si>
  <si>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</si>
  <si>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</si>
  <si>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</si>
  <si>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</si>
  <si>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</si>
  <si>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</si>
  <si>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</si>
  <si>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</si>
  <si>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</si>
  <si>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</si>
  <si>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</si>
  <si>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</si>
  <si>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</si>
  <si>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</si>
  <si>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</si>
  <si>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</si>
  <si>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</si>
  <si>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</si>
  <si>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</si>
  <si>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</si>
  <si>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</si>
  <si>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</si>
  <si>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</si>
  <si>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</si>
  <si>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</si>
  <si>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</si>
  <si>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</si>
  <si>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</si>
  <si>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</si>
  <si>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</si>
  <si>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</si>
  <si>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</si>
  <si>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</si>
  <si>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</si>
  <si>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</si>
  <si>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</si>
  <si>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</si>
  <si>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</si>
  <si>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</si>
  <si>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</si>
  <si>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</si>
  <si>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</si>
  <si>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</si>
  <si>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</si>
  <si>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</si>
  <si>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</si>
  <si>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</si>
  <si>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</si>
  <si>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</si>
  <si>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</si>
  <si>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</si>
  <si>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</si>
  <si>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</si>
  <si>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</si>
  <si>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</si>
  <si>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</si>
  <si>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</si>
  <si>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</si>
  <si>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</si>
  <si>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</si>
  <si>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</si>
  <si>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</si>
  <si>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</si>
  <si>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</si>
  <si>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</si>
  <si>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</si>
  <si>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</si>
  <si>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</si>
  <si>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</si>
  <si>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</si>
  <si>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</si>
  <si>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</si>
  <si>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</si>
  <si>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</si>
  <si>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</si>
  <si>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</si>
  <si>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</si>
  <si>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</si>
  <si>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</si>
  <si>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</si>
  <si>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</si>
  <si>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</si>
  <si>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</si>
  <si>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</si>
  <si>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</si>
  <si>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</si>
  <si>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</si>
  <si>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</si>
  <si>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</si>
  <si>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</si>
  <si>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</si>
  <si>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</si>
  <si>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</si>
  <si>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</si>
  <si>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</si>
  <si>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</si>
  <si>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</si>
  <si>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</si>
  <si>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</si>
  <si>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</si>
  <si>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</si>
  <si>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</si>
  <si>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</si>
  <si>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</si>
  <si>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</si>
  <si>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</si>
  <si>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</si>
  <si>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</si>
  <si>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</si>
  <si>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</si>
  <si>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</si>
  <si>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</si>
  <si>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</si>
  <si>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</si>
  <si>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</si>
  <si>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</si>
  <si>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</si>
  <si>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</si>
  <si>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</si>
  <si>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</si>
  <si>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</si>
  <si>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</si>
  <si>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</si>
  <si>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</si>
  <si>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</si>
  <si>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</si>
  <si>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</si>
  <si>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</si>
  <si>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</si>
  <si>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</si>
  <si>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</si>
  <si>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</si>
  <si>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</si>
  <si>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</si>
  <si>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</si>
  <si>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</si>
  <si>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</si>
  <si>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</si>
  <si>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</si>
  <si>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</si>
  <si>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</si>
  <si>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</si>
  <si>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</si>
  <si>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</si>
  <si>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</si>
  <si>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</si>
  <si>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</si>
  <si>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</si>
  <si>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</si>
  <si>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</si>
  <si>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</si>
  <si>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</si>
  <si>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</si>
  <si>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</si>
  <si>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</si>
  <si>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</si>
  <si>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</si>
  <si>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</si>
  <si>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</si>
  <si>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</si>
  <si>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</si>
  <si>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</si>
  <si>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</si>
  <si>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</si>
  <si>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</si>
  <si>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</si>
  <si>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</si>
  <si>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</si>
  <si>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</si>
  <si>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</si>
  <si>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</si>
  <si>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</si>
  <si>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</si>
  <si>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</si>
  <si>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</si>
  <si>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</si>
  <si>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</si>
  <si>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</si>
  <si>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</si>
  <si>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</si>
  <si>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</si>
  <si>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</si>
  <si>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</si>
  <si>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</si>
  <si>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</si>
  <si>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</si>
  <si>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</si>
  <si>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</si>
  <si>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</si>
  <si>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</si>
  <si>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</si>
  <si>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</si>
  <si>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</si>
  <si>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</si>
  <si>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</si>
  <si>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</si>
  <si>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</si>
  <si>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</si>
  <si>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</si>
  <si>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</si>
  <si>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</si>
  <si>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</si>
  <si>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</si>
  <si>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</si>
  <si>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</si>
  <si>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</si>
  <si>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</si>
  <si>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</si>
  <si>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</si>
  <si>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</si>
  <si>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</si>
  <si>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</si>
  <si>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</si>
  <si>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</si>
  <si>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</si>
  <si>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</si>
  <si>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</si>
  <si>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</si>
  <si>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</si>
  <si>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</si>
  <si>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</si>
  <si>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</si>
  <si>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</si>
  <si>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</si>
  <si>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</si>
  <si>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</si>
  <si>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</si>
  <si>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</si>
  <si>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</si>
  <si>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</si>
  <si>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</si>
  <si>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</si>
  <si>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</si>
  <si>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</si>
  <si>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</si>
  <si>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</si>
  <si>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</si>
  <si>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</si>
  <si>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</si>
  <si>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</si>
  <si>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</si>
  <si>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</si>
  <si>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</si>
  <si>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</si>
  <si>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</si>
  <si>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</si>
  <si>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</si>
  <si>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</si>
  <si>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</si>
  <si>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</si>
  <si>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</si>
  <si>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</si>
  <si>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</si>
  <si>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</si>
  <si>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</si>
  <si>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</si>
  <si>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</si>
  <si>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</si>
  <si>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</si>
  <si>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</si>
  <si>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</si>
  <si>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</si>
  <si>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</si>
  <si>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</si>
  <si>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</si>
  <si>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</si>
  <si>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</si>
  <si>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</si>
  <si>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</si>
  <si>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</si>
  <si>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</si>
  <si>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</si>
  <si>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</si>
  <si>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</si>
  <si>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</si>
  <si>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</si>
  <si>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</si>
  <si>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</si>
  <si>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</si>
  <si>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</si>
  <si>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</si>
  <si>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</si>
  <si>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</si>
  <si>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</si>
  <si>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</si>
  <si>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</si>
  <si>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</si>
  <si>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</si>
  <si>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</si>
  <si>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</si>
  <si>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</si>
  <si>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</si>
  <si>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</si>
  <si>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</si>
  <si>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</si>
  <si>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</si>
  <si>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</si>
  <si>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</si>
  <si>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</si>
  <si>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</si>
  <si>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</si>
  <si>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</si>
  <si>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</si>
  <si>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</si>
  <si>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</si>
  <si>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</si>
  <si>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</si>
  <si>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</si>
  <si>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</si>
  <si>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</si>
  <si>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</si>
  <si>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</si>
  <si>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</si>
  <si>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</si>
  <si>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</si>
  <si>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</si>
  <si>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</si>
  <si>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</si>
  <si>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</si>
  <si>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</si>
  <si>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</si>
  <si>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</si>
  <si>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</si>
  <si>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</si>
  <si>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</si>
  <si>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</si>
  <si>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</si>
  <si>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</si>
  <si>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</si>
  <si>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</si>
  <si>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</si>
  <si>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</si>
  <si>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</si>
  <si>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</si>
  <si>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</si>
  <si>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</si>
  <si>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</si>
  <si>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</si>
  <si>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</si>
  <si>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</si>
  <si>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</si>
  <si>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</si>
  <si>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</si>
  <si>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</si>
  <si>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</si>
  <si>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</si>
  <si>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</si>
  <si>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</si>
  <si>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</si>
  <si>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</si>
  <si>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</si>
  <si>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</si>
  <si>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</si>
  <si>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</si>
  <si>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</si>
  <si>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</si>
  <si>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</si>
  <si>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</si>
  <si>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</si>
  <si>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</si>
  <si>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</si>
  <si>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</si>
  <si>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</si>
  <si>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</si>
  <si>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</si>
  <si>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</si>
  <si>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</si>
  <si>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</si>
  <si>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</si>
  <si>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</si>
  <si>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</si>
  <si>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</si>
  <si>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</si>
  <si>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</si>
  <si>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</si>
  <si>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</si>
  <si>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</si>
  <si>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</si>
  <si>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</si>
  <si>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</si>
  <si>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</si>
  <si>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</si>
  <si>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</si>
  <si>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</si>
  <si>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</si>
  <si>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</si>
  <si>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</si>
  <si>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</si>
  <si>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</si>
  <si>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</si>
  <si>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</si>
  <si>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</si>
  <si>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</si>
  <si>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</si>
  <si>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</si>
  <si>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</si>
  <si>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</si>
  <si>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</si>
  <si>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</si>
  <si>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</si>
  <si>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</si>
  <si>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</si>
  <si>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</si>
  <si>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</si>
  <si>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</si>
  <si>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</si>
  <si>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</si>
  <si>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</si>
  <si>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</si>
  <si>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</si>
  <si>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</si>
  <si>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</si>
  <si>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</si>
  <si>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</si>
  <si>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</si>
  <si>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</si>
  <si>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</si>
  <si>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</si>
  <si>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</si>
  <si>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</si>
  <si>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</si>
  <si>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</si>
  <si>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</si>
  <si>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</si>
  <si>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</si>
  <si>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</si>
  <si>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</si>
  <si>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</si>
  <si>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</si>
  <si>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</si>
  <si>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</si>
  <si>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</si>
  <si>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</si>
  <si>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</si>
  <si>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</si>
  <si>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</si>
  <si>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</si>
  <si>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</si>
  <si>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</si>
  <si>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</si>
  <si>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</si>
  <si>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</si>
  <si>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</si>
  <si>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</si>
  <si>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</si>
  <si>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</si>
  <si>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</si>
  <si>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</si>
  <si>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</si>
  <si>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</si>
  <si>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</si>
  <si>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</si>
  <si>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</si>
  <si>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</si>
  <si>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</si>
  <si>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</si>
  <si>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</si>
  <si>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</si>
  <si>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</si>
  <si>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</si>
  <si>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</si>
  <si>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</si>
  <si>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</si>
  <si>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</si>
  <si>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</si>
  <si>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</si>
  <si>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</si>
  <si>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</si>
  <si>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</si>
  <si>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</si>
  <si>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</si>
  <si>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</si>
  <si>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</si>
  <si>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</si>
  <si>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</si>
  <si>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</si>
  <si>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</si>
  <si>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</si>
  <si>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</si>
  <si>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</si>
  <si>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</si>
  <si>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</si>
  <si>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</si>
  <si>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</si>
  <si>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</si>
  <si>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</si>
  <si>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</si>
  <si>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</si>
  <si>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</si>
  <si>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</si>
  <si>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</si>
  <si>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</si>
  <si>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</si>
  <si>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</si>
  <si>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</si>
  <si>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</si>
  <si>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</si>
  <si>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</si>
  <si>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</si>
  <si>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</si>
  <si>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</si>
  <si>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</si>
  <si>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</si>
  <si>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</si>
  <si>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</si>
  <si>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</si>
  <si>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</si>
  <si>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</si>
  <si>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</si>
  <si>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</si>
  <si>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</si>
  <si>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</si>
  <si>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</si>
  <si>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</si>
  <si>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</si>
  <si>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</si>
  <si>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</si>
  <si>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</si>
  <si>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</si>
  <si>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</si>
  <si>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</si>
  <si>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</si>
  <si>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</si>
  <si>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</si>
  <si>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</si>
  <si>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</si>
  <si>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</si>
  <si>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</si>
  <si>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</si>
  <si>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</si>
  <si>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</si>
  <si>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</si>
  <si>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</si>
  <si>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</si>
  <si>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</si>
  <si>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</si>
  <si>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</si>
  <si>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</si>
  <si>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</si>
  <si>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</si>
  <si>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</si>
  <si>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</si>
  <si>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</si>
  <si>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</si>
  <si>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</si>
  <si>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</si>
  <si>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</si>
  <si>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</si>
  <si>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</si>
  <si>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</si>
  <si>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</si>
  <si>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</si>
  <si>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</si>
  <si>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</si>
  <si>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</si>
  <si>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</si>
  <si>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</si>
  <si>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</si>
  <si>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</si>
  <si>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</si>
  <si>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</si>
  <si>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</si>
  <si>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</si>
  <si>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</si>
  <si>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</si>
  <si>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</si>
  <si>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</si>
  <si>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</si>
  <si>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</si>
  <si>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</si>
  <si>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</si>
  <si>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</si>
  <si>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</si>
  <si>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</si>
  <si>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</si>
  <si>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</si>
  <si>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</si>
  <si>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</si>
  <si>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</si>
  <si>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</si>
  <si>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</si>
  <si>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</si>
  <si>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</si>
  <si>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</si>
  <si>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</si>
  <si>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</si>
  <si>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</si>
  <si>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</si>
  <si>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</si>
  <si>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</si>
  <si>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</si>
  <si>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</si>
  <si>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</si>
  <si>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</si>
  <si>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</si>
  <si>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</si>
  <si>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</si>
  <si>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</si>
  <si>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</si>
  <si>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</si>
  <si>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</si>
  <si>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</si>
  <si>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</si>
  <si>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</si>
  <si>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</si>
  <si>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</si>
  <si>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</si>
  <si>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</si>
  <si>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</si>
  <si>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</si>
  <si>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</si>
  <si>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</si>
  <si>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</si>
  <si>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</si>
  <si>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</si>
  <si>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</si>
  <si>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</si>
  <si>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</si>
  <si>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</si>
  <si>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</si>
  <si>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</si>
  <si>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</si>
  <si>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</si>
  <si>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</si>
  <si>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</si>
  <si>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</si>
  <si>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</si>
  <si>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</si>
  <si>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</si>
  <si>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</si>
  <si>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</si>
  <si>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</si>
  <si>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</si>
  <si>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</si>
  <si>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</si>
  <si>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</si>
  <si>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</si>
  <si>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</si>
  <si>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</si>
  <si>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</si>
  <si>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</si>
  <si>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</si>
  <si>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</si>
  <si>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</si>
  <si>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</si>
  <si>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</si>
  <si>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</si>
  <si>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</si>
  <si>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</si>
  <si>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</si>
  <si>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</si>
  <si>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</si>
  <si>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</si>
  <si>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</si>
  <si>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</si>
  <si>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</si>
  <si>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</si>
  <si>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</si>
  <si>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</si>
  <si>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</si>
  <si>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</si>
  <si>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</si>
  <si>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</si>
  <si>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</si>
  <si>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</si>
  <si>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</si>
  <si>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</si>
  <si>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</si>
  <si>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</si>
  <si>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</si>
  <si>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</si>
  <si>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</si>
  <si>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</si>
  <si>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</si>
  <si>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</si>
  <si>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</si>
  <si>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</si>
  <si>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</si>
  <si>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</si>
  <si>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</si>
  <si>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</si>
  <si>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</si>
  <si>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</si>
  <si>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</si>
  <si>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</si>
  <si>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</si>
  <si>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</si>
  <si>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</si>
  <si>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</si>
  <si>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</si>
  <si>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</si>
  <si>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</si>
  <si>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</si>
  <si>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</si>
  <si>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</si>
  <si>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</si>
  <si>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</si>
  <si>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</si>
  <si>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</si>
  <si>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</si>
  <si>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</si>
  <si>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</si>
  <si>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</si>
  <si>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</si>
  <si>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</si>
  <si>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</si>
  <si>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</si>
  <si>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</si>
  <si>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</si>
  <si>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</si>
  <si>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</si>
  <si>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</si>
  <si>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</si>
  <si>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</si>
  <si>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</si>
  <si>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</si>
  <si>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</si>
  <si>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</si>
  <si>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</si>
  <si>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</si>
  <si>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</si>
  <si>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</si>
  <si>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</si>
  <si>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</si>
  <si>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</si>
  <si>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</si>
  <si>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</si>
  <si>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</si>
  <si>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</si>
  <si>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</si>
  <si>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</si>
  <si>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</si>
  <si>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</si>
  <si>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</si>
  <si>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</si>
  <si>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</si>
  <si>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</si>
  <si>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</si>
  <si>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</si>
  <si>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</si>
  <si>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</si>
  <si>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</si>
  <si>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</si>
  <si>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</si>
  <si>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</si>
  <si>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</si>
  <si>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</si>
  <si>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</si>
  <si>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</si>
  <si>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</si>
  <si>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</si>
  <si>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</si>
  <si>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</si>
  <si>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</si>
  <si>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</si>
  <si>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</si>
  <si>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</si>
  <si>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</si>
  <si>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</si>
  <si>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</si>
  <si>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</si>
  <si>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</si>
  <si>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</si>
  <si>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</si>
  <si>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</si>
  <si>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</si>
  <si>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</si>
  <si>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</si>
  <si>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</si>
  <si>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</si>
  <si>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</si>
  <si>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</si>
  <si>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</si>
  <si>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</si>
  <si>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</si>
  <si>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</si>
  <si>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</si>
  <si>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</si>
  <si>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</si>
  <si>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</si>
  <si>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</si>
  <si>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</si>
  <si>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</si>
  <si>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</si>
  <si>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</si>
  <si>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</si>
  <si>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</si>
  <si>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</si>
  <si>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</si>
  <si>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</si>
  <si>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</si>
  <si>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</si>
  <si>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</si>
  <si>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</si>
  <si>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</si>
  <si>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</si>
  <si>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</si>
  <si>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</si>
  <si>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</si>
  <si>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</si>
  <si>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</si>
  <si>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</si>
  <si>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</si>
  <si>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</si>
  <si>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</si>
  <si>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</si>
  <si>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</si>
  <si>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</si>
  <si>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</si>
  <si>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</si>
  <si>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</si>
  <si>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</si>
  <si>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</si>
  <si>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</si>
  <si>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</si>
  <si>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</si>
  <si>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</si>
  <si>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</si>
  <si>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</si>
  <si>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</si>
  <si>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</si>
  <si>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</si>
  <si>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</si>
  <si>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</si>
  <si>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</si>
  <si>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</si>
  <si>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</si>
  <si>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</si>
  <si>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</si>
  <si>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</si>
  <si>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</si>
  <si>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</si>
  <si>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</si>
  <si>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</si>
  <si>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</si>
  <si>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</si>
  <si>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</si>
  <si>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</si>
  <si>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</si>
  <si>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</si>
  <si>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</si>
  <si>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</si>
  <si>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</si>
  <si>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</si>
  <si>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</si>
  <si>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</si>
  <si>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</si>
  <si>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</si>
  <si>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</si>
  <si>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</si>
  <si>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</si>
  <si>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</si>
  <si>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</si>
  <si>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</si>
  <si>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</si>
  <si>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</si>
  <si>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</si>
  <si>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</si>
  <si>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</si>
  <si>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</si>
  <si>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</si>
  <si>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</si>
  <si>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</si>
  <si>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</si>
  <si>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</si>
  <si>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</si>
  <si>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</si>
  <si>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</si>
  <si>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</si>
  <si>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</si>
  <si>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</si>
  <si>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</si>
  <si>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</si>
  <si>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</si>
  <si>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</si>
  <si>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</si>
  <si>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</si>
  <si>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</si>
  <si>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</si>
  <si>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</si>
  <si>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</si>
  <si>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</si>
  <si>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</si>
  <si>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</si>
  <si>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</si>
  <si>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</si>
  <si>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</si>
  <si>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</si>
  <si>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</si>
  <si>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</si>
  <si>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</si>
  <si>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</si>
  <si>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</si>
  <si>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</si>
  <si>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</si>
  <si>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</si>
  <si>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</si>
  <si>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</si>
  <si>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</si>
  <si>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</si>
  <si>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</si>
  <si>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</si>
  <si>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</si>
  <si>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</si>
  <si>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</si>
  <si>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</si>
  <si>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</si>
  <si>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</si>
  <si>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</si>
  <si>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</si>
  <si>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</si>
  <si>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</si>
  <si>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</si>
  <si>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</si>
  <si>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</si>
  <si>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</si>
  <si>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</si>
  <si>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</si>
  <si>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</si>
  <si>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</si>
  <si>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</si>
  <si>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</si>
  <si>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</si>
  <si>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</si>
  <si>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</si>
  <si>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</si>
  <si>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</si>
  <si>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</si>
  <si>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</si>
  <si>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</si>
  <si>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</si>
  <si>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</si>
  <si>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</si>
  <si>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</si>
  <si>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</si>
  <si>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</si>
  <si>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</si>
  <si>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</si>
  <si>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</si>
  <si>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</si>
  <si>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</si>
  <si>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</si>
  <si>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</si>
  <si>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</si>
  <si>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</si>
  <si>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</si>
  <si>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</si>
  <si>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</si>
  <si>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</si>
  <si>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</si>
  <si>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</si>
  <si>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</si>
  <si>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</si>
  <si>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</si>
  <si>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</si>
  <si>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</si>
  <si>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</si>
  <si>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</si>
  <si>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</si>
  <si>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</si>
  <si>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</si>
  <si>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</si>
  <si>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</si>
  <si>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</si>
  <si>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</si>
  <si>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</si>
  <si>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</si>
  <si>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</si>
  <si>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</si>
  <si>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</si>
  <si>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</si>
  <si>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</si>
  <si>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</si>
  <si>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</si>
  <si>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</si>
  <si>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</si>
  <si>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</si>
  <si>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</si>
  <si>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</si>
  <si>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</si>
  <si>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</si>
  <si>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</si>
  <si>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</si>
  <si>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</si>
  <si>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</si>
  <si>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</si>
  <si>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</si>
  <si>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</si>
  <si>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</si>
  <si>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</si>
  <si>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</si>
  <si>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</si>
  <si>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</si>
  <si>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</si>
  <si>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</si>
  <si>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</si>
  <si>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</si>
  <si>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</si>
  <si>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</si>
  <si>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</si>
  <si>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</si>
  <si>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</si>
  <si>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</si>
  <si>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</si>
  <si>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</si>
  <si>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</si>
  <si>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</si>
  <si>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</si>
  <si>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</si>
  <si>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</si>
  <si>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</si>
  <si>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</si>
  <si>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</si>
  <si>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</si>
  <si>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</si>
  <si>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</si>
  <si>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</si>
  <si>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</si>
  <si>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</si>
  <si>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</si>
  <si>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</si>
  <si>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</si>
  <si>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</si>
  <si>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</si>
  <si>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</si>
  <si>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</si>
  <si>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</si>
  <si>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</si>
  <si>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</si>
  <si>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</si>
  <si>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</si>
  <si>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</si>
  <si>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</si>
  <si>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</si>
  <si>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</si>
  <si>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</si>
  <si>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</si>
  <si>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</si>
  <si>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</si>
  <si>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</si>
  <si>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</si>
  <si>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</si>
  <si>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</si>
  <si>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</si>
  <si>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</si>
  <si>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</si>
  <si>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</si>
  <si>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</si>
  <si>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</si>
  <si>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</si>
  <si>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</si>
  <si>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</si>
  <si>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</si>
  <si>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</si>
  <si>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</si>
  <si>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</si>
  <si>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</si>
  <si>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</si>
  <si>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</si>
  <si>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</si>
  <si>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</si>
  <si>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</si>
  <si>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</si>
  <si>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</si>
  <si>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</si>
  <si>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</si>
  <si>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</si>
  <si>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</si>
  <si>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</si>
  <si>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</si>
  <si>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</si>
  <si>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</si>
  <si>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</si>
  <si>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</si>
  <si>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</si>
  <si>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</si>
  <si>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</si>
  <si>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</si>
  <si>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</si>
  <si>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</si>
  <si>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</si>
  <si>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</si>
  <si>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</si>
  <si>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</si>
  <si>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</si>
  <si>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</si>
  <si>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</si>
  <si>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</si>
  <si>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</si>
  <si>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</si>
  <si>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</si>
  <si>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</si>
  <si>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</si>
  <si>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</si>
  <si>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</si>
  <si>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</si>
  <si>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</si>
  <si>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</si>
  <si>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</si>
  <si>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</si>
  <si>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</si>
  <si>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</si>
  <si>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</si>
  <si>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</si>
  <si>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</si>
  <si>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</si>
  <si>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</si>
  <si>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</si>
  <si>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</si>
  <si>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</si>
  <si>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</si>
  <si>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</si>
  <si>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</si>
  <si>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</si>
  <si>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</si>
  <si>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</si>
  <si>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</si>
  <si>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</si>
  <si>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</si>
  <si>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</si>
  <si>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</si>
  <si>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</si>
  <si>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</si>
  <si>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</si>
  <si>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</si>
  <si>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</si>
  <si>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</si>
  <si>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</si>
  <si>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</si>
  <si>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</si>
  <si>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</si>
  <si>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</si>
  <si>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</si>
  <si>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</si>
  <si>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</si>
  <si>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</si>
  <si>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</si>
  <si>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</si>
  <si>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</si>
  <si>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</si>
  <si>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</si>
  <si>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</si>
  <si>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</si>
  <si>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</si>
  <si>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</si>
  <si>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</si>
  <si>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</si>
  <si>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</si>
  <si>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</si>
  <si>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</si>
  <si>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</si>
  <si>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</si>
  <si>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</si>
  <si>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</si>
  <si>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</si>
  <si>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</si>
  <si>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</si>
  <si>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</si>
  <si>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</si>
  <si>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</si>
  <si>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</si>
  <si>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</si>
  <si>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</si>
  <si>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</si>
  <si>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</si>
  <si>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</si>
  <si>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</si>
  <si>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</si>
  <si>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</si>
  <si>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</si>
  <si>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</si>
  <si>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</si>
  <si>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</si>
  <si>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</si>
  <si>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</si>
  <si>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</si>
  <si>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</si>
  <si>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</si>
  <si>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</si>
  <si>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</si>
  <si>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</si>
  <si>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</si>
  <si>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</si>
  <si>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</si>
  <si>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</si>
  <si>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</si>
  <si>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</si>
  <si>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</si>
  <si>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</si>
  <si>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</si>
  <si>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</si>
  <si>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</si>
  <si>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</si>
  <si>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</si>
  <si>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</si>
  <si>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</si>
  <si>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</si>
  <si>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</si>
  <si>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</si>
  <si>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</si>
  <si>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</si>
  <si>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</si>
  <si>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</si>
  <si>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</si>
  <si>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</si>
  <si>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</si>
  <si>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</si>
  <si>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</si>
  <si>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</si>
  <si>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</si>
  <si>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</si>
  <si>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</si>
  <si>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</si>
  <si>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</si>
  <si>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</si>
  <si>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</si>
  <si>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</si>
  <si>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</si>
  <si>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</si>
  <si>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</si>
  <si>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</si>
  <si>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</si>
  <si>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</si>
  <si>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</si>
  <si>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</si>
  <si>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</si>
  <si>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</si>
  <si>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</si>
  <si>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</si>
  <si>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</si>
  <si>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</si>
  <si>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</si>
  <si>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</si>
  <si>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</si>
  <si>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</si>
  <si>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</si>
  <si>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</si>
  <si>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</si>
  <si>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</si>
  <si>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</si>
  <si>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</si>
  <si>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</si>
  <si>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</si>
  <si>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</si>
  <si>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</si>
  <si>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</si>
  <si>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</si>
  <si>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</si>
  <si>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</si>
  <si>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</si>
  <si>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</si>
  <si>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</si>
  <si>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</si>
  <si>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</si>
  <si>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</si>
  <si>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</si>
  <si>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</si>
  <si>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</si>
  <si>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</si>
  <si>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</si>
  <si>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</si>
  <si>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</si>
  <si>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</si>
  <si>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</si>
  <si>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</si>
  <si>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</si>
  <si>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</si>
  <si>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</si>
  <si>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</si>
  <si>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</si>
  <si>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</si>
  <si>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</si>
  <si>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</si>
  <si>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</si>
  <si>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</si>
  <si>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</si>
  <si>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</si>
  <si>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</si>
  <si>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</si>
  <si>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</si>
  <si>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</si>
  <si>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</si>
  <si>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</si>
  <si>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</si>
  <si>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</si>
  <si>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</si>
  <si>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</si>
  <si>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</si>
  <si>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</si>
  <si>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</si>
  <si>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</si>
  <si>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</si>
  <si>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</si>
  <si>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</si>
  <si>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</si>
  <si>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</si>
  <si>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</si>
  <si>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</si>
  <si>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</si>
  <si>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</si>
  <si>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</si>
  <si>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</si>
  <si>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</si>
  <si>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</si>
  <si>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</si>
  <si>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</si>
  <si>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</si>
  <si>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</si>
  <si>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</si>
  <si>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</si>
  <si>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</si>
  <si>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</si>
  <si>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</si>
  <si>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</si>
  <si>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</si>
  <si>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</si>
  <si>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</si>
  <si>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</si>
  <si>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</si>
  <si>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</si>
  <si>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</si>
  <si>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</si>
  <si>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</si>
  <si>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</si>
  <si>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</si>
  <si>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</si>
  <si>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</si>
  <si>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</si>
  <si>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</si>
  <si>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</si>
  <si>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</si>
  <si>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</si>
  <si>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</si>
  <si>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</si>
  <si>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</si>
  <si>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</si>
  <si>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</si>
  <si>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</si>
  <si>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</si>
  <si>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</si>
  <si>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</si>
  <si>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</si>
  <si>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</si>
  <si>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</si>
  <si>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</si>
  <si>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</si>
  <si>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</si>
  <si>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</si>
  <si>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</si>
  <si>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</si>
  <si>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</si>
  <si>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</si>
  <si>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</si>
  <si>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</si>
  <si>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</si>
  <si>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</si>
  <si>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</si>
  <si>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</si>
  <si>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</si>
  <si>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</si>
  <si>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</si>
  <si>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</si>
  <si>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</si>
  <si>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</si>
  <si>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</si>
  <si>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</si>
  <si>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</si>
  <si>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</si>
  <si>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</si>
  <si>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</si>
  <si>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</si>
  <si>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</si>
  <si>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</si>
  <si>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</si>
  <si>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</si>
  <si>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</si>
  <si>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</si>
  <si>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</si>
  <si>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</si>
  <si>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</si>
  <si>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</si>
  <si>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</si>
  <si>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</si>
  <si>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</si>
  <si>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</si>
  <si>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</si>
  <si>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</si>
  <si>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</si>
  <si>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</si>
  <si>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</si>
  <si>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</si>
  <si>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</si>
  <si>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</si>
  <si>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</si>
  <si>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</si>
  <si>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</si>
  <si>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</si>
  <si>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</si>
  <si>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</si>
  <si>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</si>
  <si>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</si>
  <si>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</si>
  <si>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</si>
  <si>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</si>
  <si>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</si>
  <si>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</si>
  <si>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</si>
  <si>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</si>
  <si>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</si>
  <si>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</si>
  <si>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</si>
  <si>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</si>
  <si>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</si>
  <si>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</si>
  <si>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</si>
  <si>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</si>
  <si>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</si>
  <si>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</si>
  <si>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</si>
  <si>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</si>
  <si>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</si>
  <si>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</si>
  <si>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</si>
  <si>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</si>
  <si>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</si>
  <si>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</si>
  <si>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</si>
  <si>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</si>
  <si>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</si>
  <si>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</si>
  <si>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</si>
  <si>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</si>
  <si>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</si>
  <si>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</si>
  <si>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</si>
  <si>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</si>
  <si>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</si>
  <si>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</si>
  <si>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</si>
  <si>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</si>
  <si>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</si>
  <si>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</si>
  <si>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</si>
  <si>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</si>
  <si>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</si>
  <si>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</si>
  <si>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</si>
  <si>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</si>
  <si>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</si>
  <si>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</si>
  <si>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</si>
  <si>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</si>
  <si>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</si>
  <si>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</si>
  <si>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</si>
  <si>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</si>
  <si>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</si>
  <si>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</si>
  <si>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</si>
  <si>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</si>
  <si>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</si>
  <si>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</si>
  <si>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</si>
  <si>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</si>
  <si>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</si>
  <si>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</si>
  <si>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</si>
  <si>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</si>
  <si>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</si>
  <si>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</si>
  <si>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</si>
  <si>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</si>
  <si>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</si>
  <si>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</si>
  <si>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</si>
  <si>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</si>
  <si>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</si>
  <si>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</si>
  <si>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</si>
  <si>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</si>
  <si>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</si>
  <si>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</si>
  <si>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</si>
  <si>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</si>
  <si>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</si>
  <si>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</si>
  <si>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</si>
  <si>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</si>
  <si>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</si>
  <si>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</si>
  <si>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</si>
  <si>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</si>
  <si>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</si>
  <si>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</si>
  <si>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</si>
  <si>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</si>
  <si>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</si>
  <si>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</si>
  <si>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</si>
  <si>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</si>
  <si>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</si>
  <si>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</si>
  <si>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</si>
  <si>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</si>
  <si>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</si>
  <si>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</si>
  <si>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</si>
  <si>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</si>
  <si>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</si>
  <si>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</si>
  <si>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</si>
  <si>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</si>
  <si>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</si>
  <si>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</si>
  <si>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</si>
  <si>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</si>
  <si>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</si>
  <si>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</si>
  <si>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</si>
  <si>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</si>
  <si>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</si>
  <si>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</si>
  <si>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</si>
  <si>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</si>
  <si>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</si>
  <si>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</si>
  <si>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</si>
  <si>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</si>
  <si>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</si>
  <si>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</si>
  <si>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</si>
  <si>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</si>
  <si>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</si>
  <si>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</si>
  <si>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</si>
  <si>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</si>
  <si>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</si>
  <si>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</si>
  <si>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</si>
  <si>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</si>
  <si>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</si>
  <si>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</si>
  <si>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</si>
  <si>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</si>
  <si>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</si>
  <si>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</si>
  <si>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</si>
  <si>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</si>
  <si>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</si>
  <si>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</si>
  <si>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</si>
  <si>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</si>
  <si>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</si>
  <si>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</si>
  <si>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</si>
  <si>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</si>
  <si>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</si>
  <si>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</si>
  <si>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</si>
  <si>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</si>
  <si>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</si>
  <si>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</si>
  <si>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</si>
  <si>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</si>
  <si>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</si>
  <si>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</si>
  <si>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</si>
  <si>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</si>
  <si>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</si>
  <si>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</si>
  <si>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</si>
  <si>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</si>
  <si>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</si>
  <si>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</si>
  <si>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</si>
  <si>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</si>
  <si>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</si>
  <si>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</si>
  <si>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</si>
  <si>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</si>
  <si>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</si>
  <si>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</si>
  <si>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</si>
  <si>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</si>
  <si>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</si>
  <si>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</si>
  <si>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</si>
  <si>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</si>
  <si>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</si>
  <si>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</si>
  <si>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</si>
  <si>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</si>
  <si>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</si>
  <si>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</si>
  <si>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</si>
  <si>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</si>
  <si>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</si>
  <si>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</si>
  <si>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</si>
  <si>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</si>
  <si>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</si>
  <si>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</si>
  <si>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</si>
  <si>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</si>
  <si>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</si>
  <si>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</si>
  <si>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</si>
  <si>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</si>
  <si>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</si>
  <si>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</si>
  <si>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</si>
  <si>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</si>
  <si>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</si>
  <si>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</si>
  <si>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</si>
  <si>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</si>
  <si>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</si>
  <si>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</si>
  <si>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</si>
  <si>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</si>
  <si>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</si>
  <si>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</si>
  <si>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</si>
  <si>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</si>
  <si>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</si>
  <si>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</si>
  <si>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</si>
  <si>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</si>
  <si>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</si>
  <si>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</si>
  <si>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</si>
  <si>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</si>
  <si>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</si>
  <si>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</si>
  <si>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</si>
  <si>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</si>
  <si>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</si>
  <si>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</si>
  <si>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</si>
  <si>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</si>
  <si>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</si>
  <si>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</si>
  <si>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</si>
  <si>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</si>
  <si>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</si>
  <si>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</si>
  <si>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</si>
  <si>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</si>
  <si>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</si>
  <si>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</si>
  <si>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</si>
  <si>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</si>
  <si>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</si>
  <si>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</si>
  <si>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</si>
  <si>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</si>
  <si>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</si>
  <si>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</si>
  <si>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</si>
  <si>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</si>
  <si>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</si>
  <si>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</si>
  <si>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</si>
  <si>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</si>
  <si>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</si>
  <si>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</si>
  <si>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</si>
  <si>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</si>
  <si>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</si>
  <si>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</si>
  <si>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</si>
  <si>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</si>
  <si>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</si>
  <si>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</si>
  <si>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</si>
  <si>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</si>
  <si>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</si>
  <si>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</si>
  <si>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</si>
  <si>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</si>
  <si>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</si>
  <si>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</si>
  <si>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</si>
  <si>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</si>
  <si>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</si>
  <si>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</si>
  <si>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</si>
  <si>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</si>
  <si>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</si>
  <si>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</si>
  <si>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</si>
  <si>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</si>
  <si>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</si>
  <si>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</si>
  <si>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</si>
  <si>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</si>
  <si>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</si>
  <si>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</si>
  <si>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</si>
  <si>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</si>
  <si>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</si>
  <si>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</si>
  <si>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</si>
  <si>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</si>
  <si>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</si>
  <si>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</si>
  <si>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</si>
  <si>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</si>
  <si>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</si>
  <si>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</si>
  <si>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</si>
  <si>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</si>
  <si>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</si>
  <si>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</si>
  <si>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</si>
  <si>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</si>
  <si>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</si>
  <si>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</si>
  <si>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</si>
  <si>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</si>
  <si>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</si>
  <si>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</si>
  <si>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</si>
  <si>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</si>
  <si>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</si>
  <si>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</si>
  <si>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</si>
  <si>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</si>
  <si>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</si>
  <si>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</si>
  <si>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</si>
  <si>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</si>
  <si>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</si>
  <si>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</si>
  <si>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</si>
  <si>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</si>
  <si>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</si>
  <si>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</si>
  <si>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</si>
  <si>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</si>
  <si>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</si>
  <si>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</si>
  <si>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</si>
  <si>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</si>
  <si>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</si>
  <si>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</si>
  <si>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</si>
  <si>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</si>
  <si>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</si>
  <si>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</si>
  <si>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</si>
  <si>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</si>
  <si>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</si>
  <si>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</si>
  <si>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</si>
  <si>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</si>
  <si>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</si>
  <si>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</si>
  <si>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</si>
  <si>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</si>
  <si>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</si>
  <si>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</si>
  <si>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</si>
  <si>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</si>
  <si>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</si>
  <si>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</si>
  <si>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</si>
  <si>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</si>
  <si>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</si>
  <si>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</si>
  <si>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</si>
  <si>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</si>
  <si>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</si>
  <si>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</si>
  <si>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</si>
  <si>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</si>
  <si>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</si>
  <si>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</si>
  <si>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</si>
  <si>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</si>
  <si>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</si>
  <si>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</si>
  <si>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</si>
  <si>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</si>
  <si>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</si>
  <si>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</si>
  <si>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</si>
  <si>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</si>
  <si>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</si>
  <si>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</si>
  <si>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</si>
  <si>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</si>
  <si>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</si>
  <si>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</si>
  <si>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</si>
  <si>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</si>
  <si>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</si>
  <si>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</si>
  <si>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</si>
  <si>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</si>
  <si>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</si>
  <si>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</si>
  <si>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</si>
  <si>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</si>
  <si>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</si>
  <si>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</si>
  <si>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</si>
  <si>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</si>
  <si>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</si>
  <si>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</si>
  <si>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</si>
  <si>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</si>
  <si>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</si>
  <si>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</si>
  <si>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</si>
  <si>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</si>
  <si>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</si>
  <si>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</si>
  <si>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</si>
  <si>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</si>
  <si>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</si>
  <si>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</si>
  <si>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</si>
  <si>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</si>
  <si>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</si>
  <si>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</si>
  <si>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</si>
  <si>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</si>
  <si>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</si>
  <si>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</si>
  <si>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</si>
  <si>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</si>
  <si>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</si>
  <si>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</si>
  <si>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</si>
  <si>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</si>
  <si>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</si>
  <si>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</si>
  <si>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</si>
  <si>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</si>
  <si>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</si>
  <si>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</si>
  <si>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</si>
  <si>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</si>
  <si>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</si>
  <si>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</si>
  <si>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</si>
  <si>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</si>
  <si>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</si>
  <si>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</si>
  <si>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</si>
  <si>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</si>
  <si>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</si>
  <si>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</si>
  <si>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</si>
  <si>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</si>
  <si>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</si>
  <si>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</si>
  <si>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</si>
  <si>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</si>
  <si>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</si>
  <si>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</si>
  <si>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</si>
  <si>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</si>
  <si>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</si>
  <si>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</si>
  <si>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</si>
  <si>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</si>
  <si>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</si>
  <si>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</si>
  <si>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</si>
  <si>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</si>
  <si>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</si>
  <si>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</si>
  <si>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</si>
  <si>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</si>
  <si>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</si>
  <si>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</si>
  <si>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</si>
  <si>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</si>
  <si>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</si>
  <si>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</si>
  <si>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</si>
  <si>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</si>
  <si>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</si>
  <si>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</si>
  <si>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</si>
  <si>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</si>
  <si>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</si>
  <si>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</si>
  <si>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</si>
  <si>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</si>
  <si>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</si>
  <si>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</si>
  <si>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</si>
  <si>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</si>
  <si>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</si>
  <si>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</si>
  <si>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</si>
  <si>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</si>
  <si>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</si>
  <si>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</si>
  <si>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</si>
  <si>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</si>
  <si>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</si>
  <si>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</si>
  <si>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</si>
  <si>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</si>
  <si>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</si>
  <si>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</si>
  <si>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</si>
  <si>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</si>
  <si>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</si>
  <si>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</si>
  <si>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</si>
  <si>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</si>
  <si>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</si>
  <si>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</si>
  <si>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</si>
  <si>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</si>
  <si>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</si>
  <si>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</si>
  <si>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</si>
  <si>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</si>
  <si>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</si>
  <si>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</si>
  <si>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</si>
  <si>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</si>
  <si>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</si>
  <si>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</si>
  <si>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</si>
  <si>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</si>
  <si>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</si>
  <si>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</si>
  <si>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</si>
  <si>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</si>
  <si>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</si>
  <si>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</si>
  <si>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</si>
  <si>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</si>
  <si>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</si>
  <si>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</si>
  <si>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</si>
  <si>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</si>
  <si>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</si>
  <si>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</si>
  <si>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</si>
  <si>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</si>
  <si>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</si>
  <si>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</si>
  <si>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</si>
  <si>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</si>
  <si>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</si>
  <si>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</si>
  <si>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</si>
  <si>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</si>
  <si>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</si>
  <si>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</si>
  <si>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</si>
  <si>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</si>
  <si>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</si>
  <si>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</si>
  <si>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</si>
  <si>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</si>
  <si>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</si>
  <si>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</si>
  <si>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</si>
  <si>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</si>
  <si>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</si>
  <si>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</si>
  <si>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</si>
  <si>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</si>
  <si>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</si>
  <si>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</si>
  <si>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</si>
  <si>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</si>
  <si>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</si>
  <si>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</si>
  <si>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</si>
  <si>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</si>
  <si>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</si>
  <si>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</si>
  <si>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</si>
  <si>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</si>
  <si>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</si>
  <si>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</si>
  <si>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</si>
  <si>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</si>
  <si>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</si>
  <si>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</si>
  <si>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</si>
  <si>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</si>
  <si>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</si>
  <si>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</si>
  <si>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</si>
  <si>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</si>
  <si>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</si>
  <si>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</si>
  <si>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</si>
  <si>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</si>
  <si>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</si>
  <si>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</si>
  <si>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</si>
  <si>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</si>
  <si>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</si>
  <si>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</si>
  <si>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</si>
  <si>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</si>
  <si>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</si>
  <si>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</si>
  <si>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</si>
  <si>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</si>
  <si>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</si>
  <si>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</si>
  <si>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</si>
  <si>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</si>
  <si>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</si>
  <si>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</si>
  <si>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</si>
  <si>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</si>
  <si>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</si>
  <si>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</si>
  <si>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</si>
  <si>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</si>
  <si>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</si>
  <si>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</si>
  <si>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</si>
  <si>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</si>
  <si>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</si>
  <si>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</si>
  <si>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</si>
  <si>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</si>
  <si>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</si>
  <si>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</si>
  <si>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</si>
  <si>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</si>
  <si>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</si>
  <si>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</si>
  <si>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</si>
  <si>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</si>
  <si>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</si>
  <si>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</si>
  <si>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</si>
  <si>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</si>
  <si>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</si>
  <si>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</si>
  <si>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</si>
  <si>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</si>
  <si>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</si>
  <si>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</si>
  <si>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</si>
  <si>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</si>
  <si>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</si>
  <si>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</si>
  <si>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</si>
  <si>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</si>
  <si>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</si>
  <si>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</si>
  <si>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</si>
  <si>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</si>
  <si>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</si>
  <si>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</si>
  <si>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</si>
  <si>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</si>
  <si>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</si>
  <si>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</si>
  <si>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</si>
  <si>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</si>
  <si>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</si>
  <si>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</si>
  <si>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</si>
  <si>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</si>
  <si>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</si>
  <si>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</si>
  <si>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</si>
  <si>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</si>
  <si>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</si>
  <si>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</si>
  <si>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</si>
  <si>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</si>
  <si>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</si>
  <si>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</si>
  <si>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</si>
  <si>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</si>
  <si>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</si>
  <si>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</si>
  <si>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</si>
  <si>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</si>
  <si>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</si>
  <si>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</si>
  <si>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</si>
  <si>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</si>
  <si>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</si>
  <si>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</si>
  <si>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</si>
  <si>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</si>
  <si>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</si>
  <si>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</si>
  <si>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</si>
  <si>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</si>
  <si>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</si>
  <si>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</si>
  <si>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</si>
  <si>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</si>
  <si>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</si>
  <si>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</si>
  <si>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</si>
  <si>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</si>
  <si>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</si>
  <si>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</si>
  <si>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</si>
  <si>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</si>
  <si>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</si>
  <si>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</si>
  <si>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</si>
  <si>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</si>
  <si>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</si>
  <si>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</si>
  <si>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</si>
  <si>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</si>
  <si>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</si>
  <si>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</si>
  <si>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</si>
  <si>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</si>
  <si>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</si>
  <si>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</si>
  <si>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</si>
  <si>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</si>
  <si>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</si>
  <si>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</si>
  <si>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</si>
  <si>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</si>
  <si>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</si>
  <si>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</si>
  <si>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</si>
  <si>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</si>
  <si>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</si>
  <si>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</si>
  <si>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</si>
  <si>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</si>
  <si>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</si>
  <si>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</si>
  <si>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</si>
  <si>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</si>
  <si>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</si>
  <si>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</si>
  <si>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</si>
  <si>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</si>
  <si>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</si>
  <si>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</si>
  <si>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</si>
  <si>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</si>
  <si>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</si>
  <si>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</si>
  <si>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</si>
  <si>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</si>
  <si>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</si>
  <si>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</si>
  <si>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</si>
  <si>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</si>
  <si>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</si>
  <si>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</si>
  <si>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</si>
  <si>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</si>
  <si>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</si>
  <si>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</si>
  <si>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</si>
  <si>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</si>
  <si>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</si>
  <si>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</si>
  <si>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</si>
  <si>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</si>
  <si>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</si>
  <si>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</si>
  <si>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</si>
  <si>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</si>
  <si>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</si>
  <si>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</si>
  <si>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</si>
  <si>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</si>
  <si>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</si>
  <si>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</si>
  <si>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</si>
  <si>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</si>
  <si>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</si>
  <si>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</si>
  <si>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</si>
  <si>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</si>
  <si>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</si>
  <si>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</si>
  <si>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</si>
  <si>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</si>
  <si>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</si>
  <si>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</si>
  <si>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</si>
  <si>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</si>
  <si>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</si>
  <si>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</si>
  <si>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</si>
  <si>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</si>
  <si>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</si>
  <si>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</si>
  <si>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</si>
  <si>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</si>
  <si>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</si>
  <si>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</si>
  <si>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</si>
  <si>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</si>
  <si>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</si>
  <si>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</si>
  <si>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</si>
  <si>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</si>
  <si>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</si>
  <si>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</si>
  <si>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</si>
  <si>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</si>
  <si>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</si>
  <si>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</si>
  <si>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</si>
  <si>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</si>
  <si>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</si>
  <si>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</si>
  <si>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</si>
  <si>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</si>
  <si>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</si>
  <si>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</si>
  <si>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</si>
  <si>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</si>
  <si>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</si>
  <si>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</si>
  <si>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</si>
  <si>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</si>
  <si>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</si>
  <si>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</si>
  <si>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</si>
  <si>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</si>
  <si>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</si>
  <si>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</si>
  <si>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</si>
  <si>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</si>
  <si>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</si>
  <si>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</si>
  <si>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</si>
  <si>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</si>
  <si>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</si>
  <si>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</si>
  <si>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</si>
  <si>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</si>
  <si>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</si>
  <si>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</si>
  <si>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</si>
  <si>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</si>
  <si>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</si>
  <si>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</si>
  <si>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</si>
  <si>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</si>
  <si>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</si>
  <si>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</si>
  <si>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</si>
  <si>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</si>
  <si>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</si>
  <si>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</si>
  <si>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</si>
  <si>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</si>
  <si>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</si>
  <si>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</si>
  <si>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</si>
  <si>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</si>
  <si>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</si>
  <si>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</si>
  <si>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</si>
  <si>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</si>
  <si>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</si>
  <si>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</si>
  <si>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</si>
  <si>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</si>
  <si>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</si>
  <si>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</si>
  <si>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</si>
  <si>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</si>
  <si>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</si>
  <si>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</si>
  <si>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</si>
  <si>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</si>
  <si>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</si>
  <si>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</si>
  <si>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</si>
  <si>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</si>
  <si>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</si>
  <si>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</si>
  <si>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</si>
  <si>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</si>
  <si>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</si>
  <si>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</si>
  <si>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</si>
  <si>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</si>
  <si>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</si>
  <si>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</si>
  <si>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</si>
  <si>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</si>
  <si>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</si>
  <si>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</si>
  <si>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</si>
  <si>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</si>
  <si>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</si>
  <si>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</si>
  <si>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</si>
  <si>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</si>
  <si>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</si>
  <si>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</si>
  <si>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</si>
  <si>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</si>
  <si>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</si>
  <si>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</si>
  <si>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</si>
  <si>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</si>
  <si>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</si>
  <si>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</si>
  <si>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</si>
  <si>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</si>
  <si>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</si>
  <si>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</si>
  <si>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</si>
  <si>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</si>
  <si>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</si>
  <si>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</si>
  <si>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</si>
  <si>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</si>
  <si>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</si>
  <si>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</si>
  <si>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</si>
  <si>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</si>
  <si>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</si>
  <si>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</si>
  <si>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</si>
  <si>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</si>
  <si>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</si>
  <si>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</si>
  <si>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</si>
  <si>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</si>
  <si>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</si>
  <si>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</si>
  <si>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</si>
  <si>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</si>
  <si>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</si>
  <si>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</si>
  <si>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</si>
  <si>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</si>
  <si>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</si>
  <si>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</si>
  <si>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</si>
  <si>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</si>
  <si>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</si>
  <si>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</si>
  <si>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</si>
  <si>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</si>
  <si>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</si>
  <si>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</si>
  <si>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</si>
  <si>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</si>
  <si>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</si>
  <si>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</si>
  <si>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</si>
  <si>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</si>
  <si>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</si>
  <si>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</si>
  <si>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</si>
  <si>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</si>
  <si>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</si>
  <si>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</si>
  <si>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</si>
  <si>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</si>
  <si>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</si>
  <si>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</si>
  <si>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</si>
  <si>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</si>
  <si>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</si>
  <si>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</si>
  <si>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</si>
  <si>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</si>
  <si>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</si>
  <si>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</si>
  <si>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</si>
  <si>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</si>
  <si>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</si>
  <si>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</si>
  <si>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</si>
  <si>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</si>
  <si>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</si>
  <si>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</si>
  <si>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</si>
  <si>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</si>
  <si>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</si>
  <si>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</si>
  <si>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</si>
  <si>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</si>
  <si>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</si>
  <si>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</si>
  <si>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</si>
  <si>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</si>
  <si>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</si>
  <si>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</si>
  <si>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</si>
  <si>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</si>
  <si>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</si>
  <si>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</si>
  <si>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</si>
  <si>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</si>
  <si>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</si>
  <si>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</si>
  <si>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</si>
  <si>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</si>
  <si>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</si>
  <si>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</si>
  <si>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</si>
  <si>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</si>
  <si>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</si>
  <si>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</si>
  <si>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</si>
  <si>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</si>
  <si>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</si>
  <si>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</si>
  <si>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</si>
  <si>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</si>
  <si>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</si>
  <si>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</si>
  <si>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</si>
  <si>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</si>
  <si>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</si>
  <si>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</si>
  <si>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</si>
  <si>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</si>
  <si>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</si>
  <si>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</si>
  <si>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</si>
  <si>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</si>
  <si>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</si>
  <si>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</si>
  <si>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</si>
  <si>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</si>
  <si>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</si>
  <si>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</si>
  <si>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</si>
  <si>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</si>
  <si>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</si>
  <si>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</si>
  <si>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</si>
  <si>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</si>
  <si>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</si>
  <si>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</si>
  <si>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</si>
  <si>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</si>
  <si>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</si>
  <si>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</si>
  <si>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</si>
  <si>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</si>
  <si>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</si>
  <si>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</si>
  <si>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</si>
  <si>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</si>
  <si>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</si>
  <si>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</si>
  <si>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</si>
  <si>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</si>
  <si>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</si>
  <si>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</si>
  <si>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</si>
  <si>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</si>
  <si>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</si>
  <si>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</si>
  <si>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</si>
  <si>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</si>
  <si>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</si>
  <si>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</si>
  <si>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</si>
  <si>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</si>
  <si>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</si>
  <si>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</si>
  <si>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</si>
  <si>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</si>
  <si>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</si>
  <si>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</si>
  <si>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</si>
  <si>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</si>
  <si>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</si>
  <si>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</si>
  <si>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</si>
  <si>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</si>
  <si>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</si>
  <si>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</si>
  <si>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</si>
  <si>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</si>
  <si>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</si>
  <si>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</si>
  <si>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</si>
  <si>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</si>
  <si>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</si>
  <si>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</si>
  <si>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</si>
  <si>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</si>
  <si>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</si>
  <si>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</si>
  <si>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</si>
  <si>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</si>
  <si>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</si>
  <si>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</si>
  <si>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</si>
  <si>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</si>
  <si>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</si>
  <si>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</si>
  <si>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</si>
  <si>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</si>
  <si>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</si>
  <si>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</si>
  <si>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</si>
  <si>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</si>
  <si>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</si>
  <si>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</si>
  <si>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</si>
  <si>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</si>
  <si>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</si>
  <si>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</si>
  <si>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</si>
  <si>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</si>
  <si>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</si>
  <si>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</si>
  <si>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</si>
  <si>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</si>
  <si>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</si>
  <si>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</si>
  <si>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</si>
  <si>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</si>
  <si>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</si>
  <si>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</si>
  <si>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</si>
  <si>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</si>
  <si>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</si>
  <si>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</si>
  <si>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</si>
  <si>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</si>
  <si>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</si>
  <si>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</si>
  <si>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</si>
  <si>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</si>
  <si>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</si>
  <si>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</si>
  <si>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</si>
  <si>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</si>
  <si>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</si>
  <si>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</si>
  <si>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</si>
  <si>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</si>
  <si>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</si>
  <si>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</si>
  <si>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</si>
  <si>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</si>
  <si>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</si>
  <si>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</si>
  <si>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</si>
  <si>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</si>
  <si>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</si>
  <si>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</si>
  <si>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</si>
  <si>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</si>
  <si>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</si>
  <si>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</si>
  <si>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</si>
  <si>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</si>
  <si>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</si>
  <si>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</si>
  <si>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</si>
  <si>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</si>
  <si>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</si>
  <si>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</si>
  <si>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</si>
  <si>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</si>
  <si>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</si>
  <si>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</si>
  <si>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</si>
  <si>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</si>
  <si>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</si>
  <si>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</si>
  <si>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</si>
  <si>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</si>
  <si>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</si>
  <si>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</si>
  <si>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</si>
  <si>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</si>
  <si>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</si>
  <si>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</si>
  <si>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</si>
  <si>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</si>
  <si>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</si>
  <si>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</si>
  <si>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</si>
  <si>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</si>
  <si>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</si>
  <si>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</si>
  <si>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</si>
  <si>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</si>
  <si>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</si>
  <si>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</si>
  <si>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</si>
  <si>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</si>
  <si>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</si>
  <si>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</si>
  <si>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</si>
  <si>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</si>
  <si>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</si>
  <si>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</si>
  <si>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</si>
  <si>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</si>
  <si>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</si>
  <si>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</si>
  <si>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</si>
  <si>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</si>
  <si>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</si>
  <si>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</si>
  <si>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</si>
  <si>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</si>
  <si>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</si>
  <si>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</si>
  <si>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</si>
  <si>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</si>
  <si>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</si>
  <si>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</si>
  <si>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</si>
  <si>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</si>
  <si>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</si>
  <si>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</si>
  <si>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</si>
  <si>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</si>
  <si>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</si>
  <si>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</si>
  <si>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</si>
  <si>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</si>
  <si>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</si>
  <si>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</si>
  <si>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</si>
  <si>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</si>
  <si>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</si>
  <si>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</si>
  <si>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</si>
  <si>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</si>
  <si>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</si>
  <si>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</si>
  <si>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</si>
  <si>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</si>
  <si>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</si>
  <si>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</si>
  <si>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</si>
  <si>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</si>
  <si>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</si>
  <si>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</si>
  <si>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</si>
  <si>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</si>
  <si>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</si>
  <si>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</si>
  <si>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</si>
  <si>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</si>
  <si>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</si>
  <si>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</si>
  <si>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</si>
  <si>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</si>
  <si>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</si>
  <si>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</si>
  <si>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</si>
  <si>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</si>
  <si>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</si>
  <si>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</si>
  <si>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</si>
  <si>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</si>
  <si>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</si>
  <si>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</si>
  <si>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</si>
  <si>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</si>
  <si>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</si>
  <si>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</si>
  <si>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</si>
  <si>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</si>
  <si>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</si>
  <si>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</si>
  <si>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</si>
  <si>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</si>
  <si>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</si>
  <si>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</si>
  <si>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</si>
  <si>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</si>
  <si>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</si>
  <si>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</si>
  <si>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</si>
  <si>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</si>
  <si>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</si>
  <si>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</si>
  <si>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</si>
  <si>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</si>
  <si>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</si>
  <si>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</si>
  <si>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</si>
  <si>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</si>
  <si>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</si>
  <si>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</si>
  <si>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</si>
  <si>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</si>
  <si>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</si>
  <si>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</si>
  <si>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</si>
  <si>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</si>
  <si>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</si>
  <si>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</si>
  <si>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</si>
  <si>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</si>
  <si>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</si>
  <si>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</si>
  <si>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</si>
  <si>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</si>
  <si>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</si>
  <si>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</si>
  <si>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</si>
  <si>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</si>
  <si>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</si>
  <si>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</si>
  <si>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</si>
  <si>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</si>
  <si>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</si>
  <si>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</si>
  <si>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</si>
  <si>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</si>
  <si>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</si>
  <si>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</si>
  <si>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</si>
  <si>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</si>
  <si>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</si>
  <si>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</si>
  <si>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</si>
  <si>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</si>
  <si>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</si>
  <si>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</si>
  <si>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</si>
  <si>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</si>
  <si>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</si>
  <si>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</si>
  <si>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</si>
  <si>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</si>
  <si>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</si>
  <si>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</si>
  <si>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</si>
  <si>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</si>
  <si>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</si>
  <si>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</si>
  <si>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</si>
  <si>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</si>
  <si>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</si>
  <si>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</si>
  <si>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</si>
  <si>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</si>
  <si>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</si>
  <si>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</si>
  <si>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</si>
  <si>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</si>
  <si>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</si>
  <si>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</si>
  <si>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</si>
  <si>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</si>
  <si>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</si>
  <si>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</si>
  <si>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</si>
  <si>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</si>
  <si>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</si>
  <si>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</si>
  <si>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</si>
  <si>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</si>
  <si>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</si>
  <si>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</si>
  <si>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</si>
  <si>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</si>
  <si>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</si>
  <si>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</si>
  <si>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</si>
  <si>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</si>
  <si>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</si>
  <si>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</si>
  <si>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</si>
  <si>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</si>
  <si>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</si>
  <si>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</si>
  <si>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</si>
  <si>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</si>
  <si>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</si>
  <si>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</si>
  <si>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</si>
  <si>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</si>
  <si>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</si>
  <si>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</si>
  <si>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</si>
  <si>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</si>
  <si>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</si>
  <si>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</si>
  <si>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</si>
  <si>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</si>
  <si>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</si>
  <si>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</si>
  <si>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</si>
  <si>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</si>
  <si>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</si>
  <si>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</si>
  <si>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</si>
  <si>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</si>
  <si>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</si>
  <si>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</si>
  <si>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</si>
  <si>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</si>
  <si>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</si>
  <si>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</si>
  <si>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</si>
  <si>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</si>
  <si>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</si>
  <si>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</si>
  <si>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</si>
  <si>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</si>
  <si>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</si>
  <si>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</si>
  <si>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</si>
  <si>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</si>
  <si>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</si>
  <si>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</si>
  <si>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</si>
  <si>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</si>
  <si>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</si>
  <si>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</si>
  <si>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</si>
  <si>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</si>
  <si>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</si>
  <si>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</si>
  <si>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</si>
  <si>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</si>
  <si>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</si>
  <si>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</si>
  <si>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</si>
  <si>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</si>
  <si>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</si>
  <si>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</si>
  <si>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</si>
  <si>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</si>
  <si>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</si>
  <si>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</si>
  <si>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</si>
  <si>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</si>
  <si>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</si>
  <si>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</si>
  <si>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</si>
  <si>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</si>
  <si>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</si>
  <si>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</si>
  <si>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</si>
  <si>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</si>
  <si>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</si>
  <si>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</si>
  <si>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</si>
  <si>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</si>
  <si>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</si>
  <si>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</si>
  <si>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</si>
  <si>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</si>
  <si>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</si>
  <si>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</si>
  <si>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</si>
  <si>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</si>
  <si>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</si>
  <si>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</si>
  <si>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</si>
  <si>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</si>
  <si>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</si>
  <si>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</si>
  <si>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</si>
  <si>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</si>
  <si>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</si>
  <si>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</si>
  <si>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</si>
  <si>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</si>
  <si>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</si>
  <si>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</si>
  <si>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</si>
  <si>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</si>
  <si>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</si>
  <si>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</si>
  <si>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</si>
  <si>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</si>
  <si>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</si>
  <si>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</si>
  <si>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</si>
  <si>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</si>
  <si>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</si>
  <si>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</si>
  <si>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</si>
  <si>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</si>
  <si>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</si>
  <si>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</si>
  <si>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</si>
  <si>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</si>
  <si>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</si>
  <si>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</si>
  <si>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</si>
  <si>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</si>
  <si>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</si>
  <si>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</si>
  <si>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</si>
  <si>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</si>
  <si>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</si>
  <si>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</si>
  <si>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</si>
  <si>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</si>
  <si>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</si>
  <si>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</si>
  <si>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</si>
  <si>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</si>
  <si>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</si>
  <si>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</si>
  <si>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</si>
  <si>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</si>
  <si>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</si>
  <si>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</si>
  <si>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</si>
  <si>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</si>
  <si>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</si>
  <si>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</si>
  <si>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</si>
  <si>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</si>
  <si>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</si>
  <si>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</si>
  <si>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</si>
  <si>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</si>
  <si>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</si>
  <si>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</si>
  <si>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</si>
  <si>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</si>
  <si>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</si>
  <si>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</si>
  <si>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</si>
  <si>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</si>
  <si>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</si>
  <si>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</si>
  <si>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</si>
  <si>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</si>
  <si>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</si>
  <si>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</si>
  <si>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</si>
  <si>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</si>
  <si>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</si>
  <si>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</si>
  <si>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</si>
  <si>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</si>
  <si>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</si>
  <si>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</si>
  <si>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</si>
  <si>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</si>
  <si>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</si>
  <si>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</si>
  <si>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</si>
  <si>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</si>
  <si>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</si>
  <si>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</si>
  <si>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</si>
  <si>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</si>
  <si>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</si>
  <si>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</si>
  <si>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</si>
  <si>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</si>
  <si>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</si>
  <si>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</si>
  <si>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</si>
  <si>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</si>
  <si>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</si>
  <si>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</si>
  <si>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</si>
  <si>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</si>
  <si>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</si>
  <si>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</si>
  <si>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</si>
  <si>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</si>
  <si>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</si>
  <si>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</si>
  <si>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</si>
  <si>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</si>
  <si>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</si>
  <si>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</si>
  <si>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</si>
  <si>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</si>
  <si>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</si>
  <si>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</si>
  <si>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</si>
  <si>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</si>
  <si>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</si>
  <si>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</si>
  <si>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</si>
  <si>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</si>
  <si>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</si>
  <si>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</si>
  <si>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</si>
  <si>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</si>
  <si>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</si>
  <si>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</si>
  <si>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</si>
  <si>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</si>
  <si>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</si>
  <si>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</si>
  <si>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</si>
  <si>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</si>
  <si>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</si>
  <si>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</si>
  <si>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</si>
  <si>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</si>
  <si>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</si>
  <si>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</si>
  <si>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</si>
  <si>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</si>
  <si>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</si>
  <si>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</si>
  <si>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</si>
  <si>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</si>
  <si>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</si>
  <si>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</si>
  <si>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</si>
  <si>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</si>
  <si>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</si>
  <si>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</si>
  <si>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</si>
  <si>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</si>
  <si>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</si>
  <si>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</si>
  <si>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</si>
  <si>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</si>
  <si>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</si>
  <si>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</si>
  <si>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</si>
  <si>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</si>
  <si>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</si>
  <si>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</si>
  <si>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</si>
  <si>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</si>
  <si>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</si>
  <si>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</si>
  <si>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</si>
  <si>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</si>
  <si>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</si>
  <si>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</si>
  <si>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</si>
  <si>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</si>
  <si>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</si>
  <si>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</si>
  <si>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</si>
  <si>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</si>
  <si>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</si>
  <si>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</si>
  <si>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</si>
  <si>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</si>
  <si>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</si>
  <si>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</si>
  <si>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</si>
  <si>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</si>
  <si>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</si>
  <si>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</si>
  <si>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</si>
  <si>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</si>
  <si>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</si>
  <si>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</si>
  <si>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</si>
  <si>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</si>
  <si>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</si>
  <si>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</si>
  <si>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</si>
  <si>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</si>
  <si>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</si>
  <si>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</si>
  <si>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</si>
  <si>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</si>
  <si>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</si>
  <si>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</si>
  <si>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</si>
  <si>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</si>
  <si>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</si>
  <si>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</si>
  <si>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</si>
  <si>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</si>
  <si>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</si>
  <si>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</si>
  <si>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</si>
  <si>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</si>
  <si>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</si>
  <si>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</si>
  <si>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</si>
  <si>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</si>
  <si>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</si>
  <si>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</si>
  <si>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</si>
  <si>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</si>
  <si>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</si>
  <si>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</si>
  <si>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</si>
  <si>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</si>
  <si>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</si>
  <si>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</si>
  <si>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</si>
  <si>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</si>
  <si>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</si>
  <si>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</si>
  <si>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</si>
  <si>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</si>
  <si>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</si>
  <si>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</si>
  <si>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</si>
  <si>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</si>
  <si>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</si>
  <si>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</si>
  <si>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</si>
  <si>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</si>
  <si>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</si>
  <si>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</si>
  <si>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</si>
  <si>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</si>
  <si>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</si>
  <si>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</si>
  <si>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</si>
  <si>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</si>
  <si>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</si>
  <si>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</si>
  <si>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</si>
  <si>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</si>
  <si>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</si>
  <si>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</si>
  <si>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</si>
  <si>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</si>
  <si>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</si>
  <si>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</si>
  <si>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</si>
  <si>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</si>
  <si>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</si>
  <si>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</si>
  <si>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</si>
  <si>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</si>
  <si>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</si>
  <si>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</si>
  <si>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</si>
  <si>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</si>
  <si>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</si>
  <si>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</si>
  <si>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</si>
  <si>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</si>
  <si>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</si>
  <si>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</si>
  <si>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</si>
  <si>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</si>
  <si>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</si>
  <si>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</si>
  <si>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</si>
  <si>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</si>
  <si>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</si>
  <si>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</si>
  <si>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</si>
  <si>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</si>
  <si>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</si>
  <si>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</si>
  <si>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</si>
  <si>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</si>
  <si>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</si>
  <si>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</si>
  <si>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</si>
  <si>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</si>
  <si>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</si>
  <si>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</si>
  <si>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</si>
  <si>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</si>
  <si>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</si>
  <si>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</si>
  <si>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</si>
  <si>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</si>
  <si>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</si>
  <si>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</si>
  <si>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</si>
  <si>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</si>
  <si>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</si>
  <si>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</si>
  <si>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</si>
  <si>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</si>
  <si>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</si>
  <si>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</si>
  <si>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</si>
  <si>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</si>
  <si>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</si>
  <si>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</si>
  <si>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</si>
  <si>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</si>
  <si>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</si>
  <si>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</si>
  <si>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</si>
  <si>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</si>
  <si>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</si>
  <si>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</si>
  <si>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</si>
  <si>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</si>
  <si>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</si>
  <si>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</si>
  <si>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</si>
  <si>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</si>
  <si>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</si>
  <si>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</si>
  <si>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</si>
  <si>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</si>
  <si>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</si>
  <si>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</si>
  <si>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</si>
  <si>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</si>
  <si>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</si>
  <si>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</si>
  <si>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</si>
  <si>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</si>
  <si>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</si>
  <si>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</si>
  <si>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</si>
  <si>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</si>
  <si>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</si>
  <si>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</si>
  <si>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</si>
  <si>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</si>
  <si>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</si>
  <si>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</si>
  <si>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</si>
  <si>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</si>
  <si>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</si>
  <si>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</si>
  <si>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</si>
  <si>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</si>
  <si>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</si>
  <si>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</si>
  <si>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</si>
  <si>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</si>
  <si>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</si>
  <si>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</si>
  <si>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</si>
  <si>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</si>
  <si>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</si>
  <si>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</si>
  <si>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</si>
  <si>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</si>
  <si>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</si>
  <si>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</si>
  <si>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</si>
  <si>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</si>
  <si>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</si>
  <si>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</si>
  <si>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</si>
  <si>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</si>
  <si>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</si>
  <si>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</si>
  <si>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</si>
  <si>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</si>
  <si>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</si>
  <si>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</si>
  <si>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</si>
  <si>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</si>
  <si>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</si>
  <si>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</si>
  <si>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</si>
  <si>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</si>
  <si>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</si>
  <si>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</si>
  <si>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</si>
  <si>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</si>
  <si>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</si>
  <si>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</si>
  <si>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</si>
  <si>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</si>
  <si>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</si>
  <si>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</si>
  <si>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</si>
  <si>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</si>
  <si>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</si>
  <si>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</si>
  <si>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</si>
  <si>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</si>
  <si>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</si>
  <si>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</si>
  <si>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</si>
  <si>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</si>
  <si>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</si>
  <si>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</si>
  <si>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</si>
  <si>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</si>
  <si>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</si>
  <si>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</si>
  <si>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</si>
  <si>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</si>
  <si>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</si>
  <si>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</si>
  <si>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</si>
  <si>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</si>
  <si>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</si>
  <si>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</si>
  <si>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</si>
  <si>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</si>
  <si>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</si>
  <si>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</si>
  <si>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</si>
  <si>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</si>
  <si>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</si>
  <si>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</si>
  <si>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</si>
  <si>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</si>
  <si>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</si>
  <si>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</si>
  <si>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</si>
  <si>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</si>
  <si>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</si>
  <si>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</si>
  <si>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</si>
  <si>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</si>
  <si>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</si>
  <si>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</si>
  <si>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</si>
  <si>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</si>
  <si>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</si>
  <si>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</si>
  <si>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</si>
  <si>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</si>
  <si>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</si>
  <si>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</si>
  <si>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</si>
  <si>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</si>
  <si>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</si>
  <si>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</si>
  <si>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</si>
  <si>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</si>
  <si>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</si>
  <si>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</si>
  <si>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</si>
  <si>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</si>
  <si>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</si>
  <si>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</si>
  <si>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</si>
  <si>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</si>
  <si>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</si>
  <si>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</si>
  <si>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</si>
  <si>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</si>
  <si>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</si>
  <si>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</si>
  <si>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</si>
  <si>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</si>
  <si>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</si>
  <si>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</si>
  <si>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</si>
  <si>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</si>
  <si>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</si>
  <si>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</si>
  <si>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</si>
  <si>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</si>
  <si>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</si>
  <si>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</si>
  <si>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</si>
  <si>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</si>
  <si>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</si>
  <si>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</si>
  <si>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</si>
  <si>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</si>
  <si>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</si>
  <si>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</si>
  <si>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</si>
  <si>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</si>
  <si>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</si>
  <si>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</si>
  <si>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</si>
  <si>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</si>
  <si>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</si>
  <si>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</si>
  <si>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</si>
  <si>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</si>
  <si>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</si>
  <si>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</si>
  <si>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</si>
  <si>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</si>
  <si>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</si>
  <si>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</si>
  <si>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</si>
  <si>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</si>
  <si>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</si>
  <si>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</si>
  <si>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</si>
  <si>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</si>
  <si>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</si>
  <si>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</si>
  <si>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</si>
  <si>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</si>
  <si>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</si>
  <si>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</si>
  <si>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</si>
  <si>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</si>
  <si>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</si>
  <si>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</si>
  <si>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</si>
  <si>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</si>
  <si>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</si>
  <si>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</si>
  <si>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</si>
  <si>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</si>
  <si>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</si>
  <si>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</si>
  <si>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</si>
  <si>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</si>
  <si>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</si>
  <si>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</si>
  <si>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</si>
  <si>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</si>
  <si>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</si>
  <si>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</si>
  <si>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</si>
  <si>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</si>
  <si>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</si>
  <si>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</si>
  <si>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</si>
  <si>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</si>
  <si>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</si>
  <si>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</si>
  <si>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</si>
  <si>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</si>
  <si>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</si>
  <si>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</si>
  <si>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</si>
  <si>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</si>
  <si>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</si>
  <si>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</si>
  <si>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</si>
  <si>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</si>
  <si>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</si>
  <si>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</si>
  <si>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</si>
  <si>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</si>
  <si>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</si>
  <si>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</si>
  <si>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</si>
  <si>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</si>
  <si>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</si>
  <si>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</si>
  <si>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</si>
  <si>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</si>
  <si>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</si>
  <si>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</si>
  <si>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</si>
  <si>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</si>
  <si>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</si>
  <si>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</si>
  <si>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</si>
  <si>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</si>
  <si>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</si>
  <si>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</si>
  <si>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</si>
  <si>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</si>
  <si>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</si>
  <si>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</si>
  <si>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</si>
  <si>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</si>
  <si>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</si>
  <si>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</si>
  <si>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</si>
  <si>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</si>
  <si>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</si>
  <si>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</si>
  <si>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</si>
  <si>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</si>
  <si>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</si>
  <si>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</si>
  <si>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</si>
  <si>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</si>
  <si>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</si>
  <si>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</si>
  <si>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</si>
  <si>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</si>
  <si>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</si>
  <si>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</si>
  <si>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</si>
  <si>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</si>
  <si>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</si>
  <si>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</si>
  <si>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</si>
  <si>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</si>
  <si>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</si>
  <si>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</si>
  <si>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</si>
  <si>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</si>
  <si>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</si>
  <si>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</si>
  <si>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</si>
  <si>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</si>
  <si>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</si>
  <si>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</si>
  <si>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</si>
  <si>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</si>
  <si>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</si>
  <si>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</si>
  <si>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</si>
  <si>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</si>
  <si>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</si>
  <si>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</si>
  <si>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</si>
  <si>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</si>
  <si>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</si>
  <si>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</si>
  <si>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</si>
  <si>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</si>
  <si>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</si>
  <si>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</si>
  <si>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</si>
  <si>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</si>
  <si>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</si>
  <si>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</si>
  <si>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</si>
  <si>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</si>
  <si>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</si>
  <si>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</si>
  <si>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</si>
  <si>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</si>
  <si>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</si>
  <si>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</si>
  <si>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</si>
  <si>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</si>
  <si>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</si>
  <si>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</si>
  <si>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</si>
  <si>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</si>
  <si>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</si>
  <si>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</si>
  <si>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</si>
  <si>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</si>
  <si>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</si>
  <si>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</si>
  <si>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</si>
  <si>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</si>
  <si>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</si>
  <si>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</si>
  <si>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</si>
  <si>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</si>
  <si>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</si>
  <si>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</si>
  <si>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</si>
  <si>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</si>
  <si>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</si>
  <si>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</si>
  <si>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</si>
  <si>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</si>
  <si>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</si>
  <si>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</si>
  <si>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</si>
  <si>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</si>
  <si>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</si>
  <si>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</si>
  <si>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</si>
  <si>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</si>
  <si>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</si>
  <si>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</si>
  <si>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</si>
  <si>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</si>
  <si>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</si>
  <si>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</si>
  <si>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</si>
  <si>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</si>
  <si>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</si>
  <si>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</si>
  <si>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</si>
  <si>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</si>
  <si>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</si>
  <si>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</si>
  <si>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</si>
  <si>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</si>
  <si>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</si>
  <si>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</si>
  <si>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</si>
  <si>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</si>
  <si>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</si>
  <si>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</si>
  <si>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</si>
  <si>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</si>
  <si>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</si>
  <si>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</si>
  <si>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</si>
  <si>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</si>
  <si>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</si>
  <si>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</si>
  <si>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</si>
  <si>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</si>
  <si>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</si>
  <si>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</si>
  <si>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</si>
  <si>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</si>
  <si>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</si>
  <si>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</si>
  <si>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</si>
  <si>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</si>
  <si>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</si>
  <si>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</si>
  <si>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</si>
  <si>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</si>
  <si>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</si>
  <si>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</si>
  <si>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</si>
  <si>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</si>
  <si>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</si>
  <si>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</si>
  <si>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</si>
  <si>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</si>
  <si>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</si>
  <si>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</si>
  <si>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</si>
  <si>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</si>
  <si>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</si>
  <si>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</si>
  <si>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</si>
  <si>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</si>
  <si>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</si>
  <si>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</si>
  <si>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</si>
  <si>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</si>
  <si>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</si>
  <si>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</si>
  <si>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</si>
  <si>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</si>
  <si>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</si>
  <si>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</si>
  <si>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</si>
  <si>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</si>
  <si>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</si>
  <si>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</si>
  <si>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</si>
  <si>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</si>
  <si>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</si>
  <si>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</si>
  <si>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</si>
  <si>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</si>
  <si>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</si>
  <si>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</si>
  <si>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</si>
  <si>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</si>
  <si>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</si>
  <si>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</si>
  <si>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</si>
  <si>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</si>
  <si>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</si>
  <si>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</si>
  <si>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</si>
  <si>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</si>
  <si>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</si>
  <si>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</si>
  <si>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</si>
  <si>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</si>
  <si>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</si>
  <si>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</si>
  <si>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</si>
  <si>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</si>
  <si>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</si>
  <si>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</si>
  <si>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</si>
  <si>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</si>
  <si>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</si>
  <si>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</si>
  <si>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</si>
  <si>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</si>
  <si>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</si>
  <si>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</si>
  <si>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</si>
  <si>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</si>
  <si>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</si>
  <si>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</si>
  <si>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</si>
  <si>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</si>
  <si>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</si>
  <si>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</si>
  <si>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</si>
  <si>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</si>
  <si>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</si>
  <si>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</si>
  <si>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</si>
  <si>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</si>
  <si>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</si>
  <si>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</si>
  <si>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</si>
  <si>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</si>
  <si>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</si>
  <si>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</si>
  <si>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</si>
  <si>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</si>
  <si>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</si>
  <si>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</si>
  <si>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</si>
  <si>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</si>
  <si>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</si>
  <si>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</si>
  <si>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</si>
  <si>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</si>
  <si>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</si>
  <si>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</si>
  <si>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</si>
  <si>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</si>
  <si>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</si>
  <si>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</si>
  <si>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</si>
  <si>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</si>
  <si>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</si>
  <si>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</si>
  <si>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</si>
  <si>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</si>
  <si>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</si>
  <si>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</si>
  <si>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</si>
  <si>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</si>
  <si>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</si>
  <si>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</si>
  <si>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</si>
  <si>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</si>
  <si>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</si>
  <si>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</si>
  <si>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</si>
  <si>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</si>
  <si>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</si>
  <si>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</si>
  <si>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</si>
  <si>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</si>
  <si>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</si>
  <si>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</si>
  <si>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</si>
  <si>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</si>
  <si>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</si>
  <si>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</si>
  <si>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</si>
  <si>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</si>
  <si>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</si>
  <si>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</si>
  <si>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</si>
  <si>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</si>
  <si>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</si>
  <si>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</si>
  <si>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</si>
  <si>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</si>
  <si>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</si>
  <si>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</si>
  <si>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</si>
  <si>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</si>
  <si>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</si>
  <si>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</si>
  <si>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</si>
  <si>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</si>
  <si>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</si>
  <si>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</si>
  <si>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</si>
  <si>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</si>
  <si>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</si>
  <si>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</si>
  <si>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</si>
  <si>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</si>
  <si>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</si>
  <si>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</si>
  <si>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</si>
  <si>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</si>
  <si>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</si>
  <si>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</si>
  <si>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</si>
  <si>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</si>
  <si>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</si>
  <si>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</si>
  <si>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</si>
  <si>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</si>
  <si>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</si>
  <si>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</si>
  <si>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</si>
  <si>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</si>
  <si>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</si>
  <si>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</si>
  <si>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</si>
  <si>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</si>
  <si>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</si>
  <si>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</si>
  <si>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</si>
  <si>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</si>
  <si>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</si>
  <si>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</si>
  <si>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</si>
  <si>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</si>
  <si>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</si>
  <si>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</si>
  <si>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</si>
  <si>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</si>
  <si>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</si>
  <si>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</si>
  <si>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</si>
  <si>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</si>
  <si>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</si>
  <si>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</si>
  <si>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</si>
  <si>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</si>
  <si>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</si>
  <si>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</si>
  <si>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</si>
  <si>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</si>
  <si>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</si>
  <si>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</si>
  <si>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</si>
  <si>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</si>
  <si>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</si>
  <si>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</si>
  <si>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</si>
  <si>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</si>
  <si>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</si>
  <si>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</si>
  <si>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</si>
  <si>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</si>
  <si>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</si>
  <si>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</si>
  <si>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</si>
  <si>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</si>
  <si>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</si>
  <si>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</si>
  <si>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</si>
  <si>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</si>
  <si>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</si>
  <si>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</si>
  <si>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</si>
  <si>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</si>
  <si>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</si>
  <si>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</si>
  <si>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</si>
  <si>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</si>
  <si>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</si>
  <si>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</si>
  <si>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</si>
  <si>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</si>
  <si>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</si>
  <si>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</si>
  <si>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</si>
  <si>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</si>
  <si>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</si>
  <si>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</si>
  <si>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</si>
  <si>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</si>
  <si>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</si>
  <si>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</si>
  <si>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</si>
  <si>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</si>
  <si>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</si>
  <si>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</si>
  <si>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</si>
  <si>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</si>
  <si>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</si>
  <si>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</si>
  <si>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</si>
  <si>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</si>
  <si>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</si>
  <si>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</si>
  <si>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</si>
  <si>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</si>
  <si>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</si>
  <si>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</si>
  <si>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</si>
  <si>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</si>
  <si>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</si>
  <si>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</si>
  <si>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</si>
  <si>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</si>
  <si>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</si>
  <si>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</si>
  <si>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</si>
  <si>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</si>
  <si>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</si>
  <si>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</si>
  <si>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</si>
  <si>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</si>
  <si>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</si>
  <si>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</si>
  <si>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</si>
  <si>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</si>
  <si>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</si>
  <si>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</si>
  <si>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</si>
  <si>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</si>
  <si>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</si>
  <si>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</si>
  <si>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</si>
  <si>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</si>
  <si>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</si>
  <si>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</si>
  <si>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</si>
  <si>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</si>
  <si>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</si>
  <si>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</si>
  <si>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</si>
  <si>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</si>
  <si>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</si>
  <si>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</si>
  <si>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</si>
  <si>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</si>
  <si>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</si>
  <si>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</si>
  <si>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</si>
  <si>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</si>
  <si>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</si>
  <si>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</si>
  <si>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</si>
  <si>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</si>
  <si>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</si>
  <si>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</si>
  <si>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</si>
  <si>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</si>
  <si>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</si>
  <si>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</si>
  <si>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</si>
  <si>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</si>
  <si>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</si>
  <si>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</si>
  <si>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</si>
  <si>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</si>
  <si>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</si>
  <si>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</si>
  <si>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</si>
  <si>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</si>
  <si>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</si>
  <si>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</si>
  <si>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</si>
  <si>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</si>
  <si>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</si>
  <si>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</si>
  <si>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</si>
  <si>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</si>
  <si>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</si>
  <si>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</si>
  <si>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</si>
  <si>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</si>
  <si>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</si>
  <si>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</si>
  <si>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</si>
  <si>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</si>
  <si>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</si>
  <si>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</si>
  <si>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</si>
  <si>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</si>
  <si>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</si>
  <si>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</si>
  <si>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</si>
  <si>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</si>
  <si>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</si>
  <si>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</si>
  <si>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</si>
  <si>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</si>
  <si>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</si>
  <si>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</si>
  <si>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</si>
  <si>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</si>
  <si>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</si>
  <si>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</si>
  <si>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</si>
  <si>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</si>
  <si>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</si>
  <si>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</si>
  <si>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</si>
  <si>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</si>
  <si>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</si>
  <si>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</si>
  <si>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</si>
  <si>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</si>
  <si>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</si>
  <si>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</si>
  <si>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</si>
  <si>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</si>
  <si>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</si>
  <si>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</si>
  <si>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</si>
  <si>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</si>
  <si>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</si>
  <si>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</si>
  <si>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</si>
  <si>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</si>
  <si>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</si>
  <si>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</si>
  <si>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</si>
  <si>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</si>
  <si>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</si>
  <si>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</si>
  <si>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</si>
  <si>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</si>
  <si>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</si>
  <si>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</si>
  <si>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</si>
  <si>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</si>
  <si>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</si>
  <si>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</si>
  <si>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</si>
  <si>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</si>
  <si>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</si>
  <si>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</si>
  <si>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</si>
  <si>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</si>
  <si>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</si>
  <si>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</si>
  <si>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</si>
  <si>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</si>
  <si>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</si>
  <si>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</si>
  <si>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</si>
  <si>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</si>
  <si>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</si>
  <si>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</si>
  <si>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</si>
  <si>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</si>
  <si>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</si>
  <si>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</si>
  <si>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</si>
  <si>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</si>
  <si>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</si>
  <si>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</si>
  <si>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</si>
  <si>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</si>
  <si>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</si>
  <si>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</si>
  <si>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</si>
  <si>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</si>
  <si>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</si>
  <si>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</si>
  <si>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</si>
  <si>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</si>
  <si>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</si>
  <si>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</si>
  <si>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</si>
  <si>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</si>
  <si>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</si>
  <si>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</si>
  <si>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</si>
  <si>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</si>
  <si>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</si>
  <si>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</si>
  <si>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</si>
  <si>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</si>
  <si>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</si>
  <si>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</si>
  <si>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</si>
  <si>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</si>
  <si>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</si>
  <si>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</si>
  <si>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</si>
  <si>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</si>
  <si>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</si>
  <si>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</si>
  <si>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</si>
  <si>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</si>
  <si>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</si>
  <si>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</si>
  <si>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</si>
  <si>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</si>
  <si>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</si>
  <si>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</si>
  <si>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</si>
  <si>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</si>
  <si>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</si>
  <si>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</si>
  <si>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</si>
  <si>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</si>
  <si>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</si>
  <si>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</si>
  <si>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</si>
  <si>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</si>
  <si>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</si>
  <si>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</si>
  <si>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</si>
  <si>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</si>
  <si>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</si>
  <si>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</si>
  <si>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</si>
  <si>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</si>
  <si>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</si>
  <si>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</si>
  <si>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</si>
  <si>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</si>
  <si>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</si>
  <si>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</si>
  <si>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</si>
  <si>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</si>
  <si>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</si>
  <si>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</si>
  <si>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</si>
  <si>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</si>
  <si>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</si>
  <si>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</si>
  <si>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</si>
  <si>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</si>
  <si>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</si>
  <si>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</si>
  <si>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</si>
  <si>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</si>
  <si>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</si>
  <si>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</si>
  <si>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</si>
  <si>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</si>
  <si>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</si>
  <si>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</si>
  <si>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</si>
  <si>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</si>
  <si>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</si>
  <si>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</si>
  <si>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</si>
  <si>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</si>
  <si>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</si>
  <si>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</si>
  <si>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</si>
  <si>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</si>
  <si>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</si>
  <si>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</si>
  <si>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</si>
  <si>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</si>
  <si>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</si>
  <si>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</si>
  <si>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</si>
  <si>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</si>
  <si>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</si>
  <si>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</si>
  <si>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</si>
  <si>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</si>
  <si>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</si>
  <si>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</si>
  <si>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</si>
  <si>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</si>
  <si>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</si>
  <si>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</si>
  <si>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</si>
  <si>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</si>
  <si>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</si>
  <si>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</si>
  <si>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</si>
  <si>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</si>
  <si>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</si>
  <si>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</si>
  <si>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</si>
  <si>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</si>
  <si>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</si>
  <si>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</si>
  <si>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</si>
  <si>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</si>
  <si>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</si>
  <si>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</si>
  <si>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</si>
  <si>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</si>
  <si>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</si>
  <si>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</si>
  <si>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</si>
  <si>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</si>
  <si>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</si>
  <si>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</si>
  <si>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</si>
  <si>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</si>
  <si>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</si>
  <si>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</si>
  <si>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</si>
  <si>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</si>
  <si>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</si>
  <si>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</si>
  <si>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</si>
  <si>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</si>
  <si>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</si>
  <si>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</si>
  <si>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</si>
  <si>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</si>
  <si>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</si>
  <si>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</si>
  <si>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</si>
  <si>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</si>
  <si>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</si>
  <si>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</si>
  <si>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</si>
  <si>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</si>
  <si>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</si>
  <si>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</si>
  <si>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</si>
  <si>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</si>
  <si>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</si>
  <si>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</si>
  <si>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</si>
  <si>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</si>
  <si>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</si>
  <si>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</si>
  <si>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</si>
  <si>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</si>
  <si>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</si>
  <si>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</si>
  <si>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</si>
  <si>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</si>
  <si>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</si>
  <si>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</si>
  <si>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</si>
  <si>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</si>
  <si>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</si>
  <si>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</si>
  <si>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</si>
  <si>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</si>
  <si>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</si>
  <si>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</si>
  <si>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</si>
  <si>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</si>
  <si>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</si>
  <si>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</si>
  <si>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</si>
  <si>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</si>
  <si>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</si>
  <si>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</si>
  <si>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</si>
  <si>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</si>
  <si>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</si>
  <si>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</si>
  <si>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</si>
  <si>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</si>
  <si>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</si>
  <si>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</si>
  <si>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</si>
  <si>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</si>
  <si>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</si>
  <si>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</si>
  <si>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</si>
  <si>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</si>
  <si>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</si>
  <si>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</si>
  <si>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</si>
  <si>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</si>
  <si>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</si>
  <si>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</si>
  <si>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</si>
  <si>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</si>
  <si>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</si>
  <si>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</si>
  <si>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</si>
  <si>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</si>
  <si>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</si>
  <si>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</si>
  <si>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</si>
  <si>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</si>
  <si>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</si>
  <si>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</si>
  <si>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</si>
  <si>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</si>
  <si>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</si>
  <si>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</si>
  <si>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</si>
  <si>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</si>
  <si>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</si>
  <si>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</si>
  <si>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</si>
  <si>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</si>
  <si>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</si>
  <si>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</si>
  <si>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</si>
  <si>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</si>
  <si>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</si>
  <si>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</si>
  <si>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</si>
  <si>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</si>
  <si>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</si>
  <si>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</si>
  <si>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</si>
  <si>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</si>
  <si>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</si>
  <si>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</si>
  <si>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</si>
  <si>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</si>
  <si>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</si>
  <si>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</si>
  <si>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</si>
  <si>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</si>
  <si>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</si>
  <si>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</si>
  <si>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</si>
  <si>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</si>
  <si>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</si>
  <si>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</si>
  <si>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</si>
  <si>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</si>
  <si>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</si>
  <si>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</si>
  <si>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</si>
  <si>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</si>
  <si>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</si>
  <si>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</si>
  <si>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</si>
  <si>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</si>
  <si>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</si>
  <si>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</si>
  <si>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</si>
  <si>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</si>
  <si>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</si>
  <si>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</si>
  <si>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</si>
  <si>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</si>
  <si>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</si>
  <si>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</si>
  <si>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</si>
  <si>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</si>
  <si>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</si>
  <si>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</si>
  <si>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</si>
  <si>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</si>
  <si>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</si>
  <si>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</si>
  <si>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</si>
  <si>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</si>
  <si>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</si>
  <si>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</si>
  <si>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</si>
  <si>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</si>
  <si>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</si>
  <si>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</si>
  <si>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</si>
  <si>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</si>
  <si>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</si>
  <si>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</si>
  <si>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</si>
  <si>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</si>
  <si>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</si>
  <si>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</si>
  <si>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</si>
  <si>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</si>
  <si>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</si>
  <si>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</si>
  <si>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</si>
  <si>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</si>
  <si>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</si>
  <si>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</si>
  <si>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</si>
  <si>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</si>
  <si>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</si>
  <si>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</si>
  <si>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</si>
  <si>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</si>
  <si>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</si>
  <si>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</si>
  <si>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</si>
  <si>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</si>
  <si>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</si>
  <si>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</si>
  <si>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</si>
  <si>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</si>
  <si>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</si>
  <si>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</si>
  <si>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</si>
  <si>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</si>
  <si>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</si>
  <si>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</si>
  <si>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</si>
  <si>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</si>
  <si>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</si>
  <si>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</si>
  <si>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</si>
  <si>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</si>
  <si>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</si>
  <si>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</si>
  <si>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</si>
  <si>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</si>
  <si>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</si>
  <si>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</si>
  <si>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</si>
  <si>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</si>
  <si>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</si>
  <si>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</si>
  <si>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</si>
  <si>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</si>
  <si>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</si>
  <si>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</si>
  <si>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</si>
  <si>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</si>
  <si>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</si>
  <si>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</si>
  <si>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</si>
  <si>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</si>
  <si>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</si>
  <si>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</si>
  <si>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</si>
  <si>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</si>
  <si>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</si>
  <si>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</si>
  <si>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</si>
  <si>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</si>
  <si>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</si>
  <si>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</si>
  <si>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</si>
  <si>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</si>
  <si>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</si>
  <si>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</si>
  <si>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</si>
  <si>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</si>
  <si>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</si>
  <si>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</si>
  <si>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</si>
  <si>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</si>
  <si>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</si>
  <si>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</si>
  <si>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</si>
  <si>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</si>
  <si>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</si>
  <si>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</si>
  <si>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</si>
  <si>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</si>
  <si>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</si>
  <si>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</si>
  <si>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</si>
  <si>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</si>
  <si>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</si>
  <si>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</si>
  <si>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</si>
  <si>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</si>
  <si>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</si>
  <si>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</si>
  <si>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</si>
  <si>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</si>
  <si>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</si>
  <si>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</si>
  <si>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</si>
  <si>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</si>
  <si>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</si>
  <si>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</si>
  <si>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</si>
  <si>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</si>
  <si>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</si>
  <si>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</si>
  <si>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</si>
  <si>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</si>
  <si>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</si>
  <si>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</si>
  <si>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</si>
  <si>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</si>
  <si>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</si>
  <si>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</si>
  <si>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</si>
  <si>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</si>
  <si>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</si>
  <si>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</si>
  <si>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</si>
  <si>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</si>
  <si>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</si>
  <si>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</si>
  <si>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</si>
  <si>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</si>
  <si>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</si>
  <si>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</si>
  <si>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</si>
  <si>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</si>
  <si>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</si>
  <si>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</si>
  <si>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</si>
  <si>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</si>
  <si>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</si>
  <si>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</si>
  <si>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</si>
  <si>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</si>
  <si>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</si>
  <si>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</si>
  <si>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</si>
  <si>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</si>
  <si>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</si>
  <si>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</si>
  <si>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</si>
  <si>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</si>
  <si>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</si>
  <si>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</si>
  <si>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</si>
  <si>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</si>
  <si>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</si>
  <si>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</si>
  <si>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</si>
  <si>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</si>
  <si>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</si>
  <si>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</si>
  <si>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</si>
  <si>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</si>
  <si>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</si>
  <si>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</si>
  <si>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</si>
  <si>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</si>
  <si>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</si>
  <si>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</si>
  <si>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</si>
  <si>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</si>
  <si>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</si>
  <si>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</si>
  <si>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</si>
  <si>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</si>
  <si>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</si>
  <si>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</si>
  <si>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</si>
  <si>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</si>
  <si>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</si>
  <si>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</si>
  <si>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</si>
  <si>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</si>
  <si>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</si>
  <si>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</si>
  <si>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</si>
  <si>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</si>
  <si>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</si>
  <si>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</si>
  <si>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</si>
  <si>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</si>
  <si>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</si>
  <si>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</si>
  <si>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</si>
  <si>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</si>
  <si>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</si>
  <si>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</si>
  <si>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</si>
  <si>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</si>
  <si>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</si>
  <si>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</si>
  <si>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</si>
  <si>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</si>
  <si>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</si>
  <si>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</si>
  <si>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</si>
  <si>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</si>
  <si>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</si>
  <si>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</si>
  <si>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</si>
  <si>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</si>
  <si>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</si>
  <si>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</si>
  <si>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</si>
  <si>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</si>
  <si>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</si>
  <si>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</si>
  <si>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</si>
  <si>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</si>
  <si>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</si>
  <si>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</si>
  <si>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</si>
  <si>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</si>
  <si>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</si>
  <si>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</si>
  <si>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</si>
  <si>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</si>
  <si>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</si>
  <si>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</si>
  <si>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</si>
  <si>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</si>
  <si>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</si>
  <si>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</si>
  <si>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</si>
  <si>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</si>
  <si>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</si>
  <si>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</si>
  <si>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</si>
  <si>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</si>
  <si>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</si>
  <si>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</si>
  <si>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</si>
  <si>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</si>
  <si>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</si>
  <si>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</si>
  <si>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</si>
  <si>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</si>
  <si>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</si>
  <si>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</si>
  <si>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</si>
  <si>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</si>
  <si>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</si>
  <si>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</si>
  <si>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</si>
  <si>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</si>
  <si>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</si>
  <si>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</si>
  <si>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</si>
  <si>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</si>
  <si>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</si>
  <si>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</si>
  <si>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</si>
  <si>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</si>
  <si>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</si>
  <si>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</si>
  <si>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</si>
  <si>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</si>
  <si>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</si>
  <si>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</si>
  <si>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</si>
  <si>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</si>
  <si>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</si>
  <si>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</si>
  <si>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</si>
  <si>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</si>
  <si>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</si>
  <si>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</si>
  <si>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</si>
  <si>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</si>
  <si>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</si>
  <si>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</si>
  <si>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</si>
  <si>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</si>
  <si>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</si>
  <si>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</si>
  <si>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</si>
  <si>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</si>
  <si>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</si>
  <si>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</si>
  <si>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</si>
  <si>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</si>
  <si>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</si>
  <si>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</si>
  <si>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</si>
  <si>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</si>
  <si>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</si>
  <si>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</si>
  <si>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</si>
  <si>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</si>
  <si>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</si>
  <si>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</si>
  <si>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</si>
  <si>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</si>
  <si>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</si>
  <si>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</si>
  <si>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</si>
  <si>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</si>
  <si>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</si>
  <si>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</si>
  <si>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</si>
  <si>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</si>
  <si>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</si>
  <si>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</si>
  <si>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</si>
  <si>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</si>
  <si>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</si>
  <si>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</si>
  <si>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</si>
  <si>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</si>
  <si>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</si>
  <si>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</si>
  <si>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</si>
  <si>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</si>
  <si>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</si>
  <si>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</si>
  <si>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</si>
  <si>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</si>
  <si>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</si>
  <si>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</si>
  <si>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</si>
  <si>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</si>
  <si>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</si>
  <si>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</si>
  <si>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</si>
  <si>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</si>
  <si>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</si>
  <si>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</si>
  <si>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</si>
  <si>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</si>
  <si>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</si>
  <si>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</si>
  <si>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</si>
  <si>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</si>
  <si>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</si>
  <si>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</si>
  <si>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</si>
  <si>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</si>
  <si>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</si>
  <si>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</si>
  <si>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</si>
  <si>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</si>
  <si>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</si>
  <si>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</si>
  <si>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</si>
  <si>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</si>
  <si>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</si>
  <si>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</si>
  <si>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</si>
  <si>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</si>
  <si>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</si>
  <si>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</si>
  <si>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</si>
  <si>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</si>
  <si>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</si>
  <si>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</si>
  <si>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</si>
  <si>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</si>
  <si>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</si>
  <si>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</si>
  <si>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</si>
  <si>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</si>
  <si>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</si>
  <si>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</si>
  <si>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</si>
  <si>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</si>
  <si>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</si>
  <si>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</si>
  <si>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</si>
  <si>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</si>
  <si>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</si>
  <si>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</si>
  <si>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</si>
  <si>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</si>
  <si>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</si>
  <si>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</si>
  <si>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</si>
  <si>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</si>
  <si>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</si>
  <si>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</si>
  <si>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</si>
  <si>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</si>
  <si>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</si>
  <si>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</si>
  <si>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</si>
  <si>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</si>
  <si>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</si>
  <si>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</si>
  <si>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</si>
  <si>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</si>
  <si>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</si>
  <si>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</si>
  <si>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</si>
  <si>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</si>
  <si>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</si>
  <si>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</si>
  <si>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</si>
  <si>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</si>
  <si>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</si>
  <si>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</si>
  <si>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</si>
  <si>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</si>
  <si>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</si>
  <si>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</si>
  <si>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</si>
  <si>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</si>
  <si>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</si>
  <si>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</si>
  <si>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</si>
  <si>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</si>
  <si>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</si>
  <si>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</si>
  <si>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</si>
  <si>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</si>
  <si>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</si>
  <si>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</si>
  <si>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</si>
  <si>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</si>
  <si>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</si>
  <si>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</si>
  <si>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</si>
  <si>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</si>
  <si>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</si>
  <si>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</si>
  <si>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</si>
  <si>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</si>
  <si>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</si>
  <si>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</si>
  <si>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</si>
  <si>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</si>
  <si>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</si>
  <si>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</si>
  <si>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</si>
  <si>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</si>
  <si>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</si>
  <si>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</si>
  <si>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</si>
  <si>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</si>
  <si>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</si>
  <si>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</si>
  <si>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</si>
  <si>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</si>
  <si>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</si>
  <si>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</si>
  <si>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</si>
  <si>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</si>
  <si>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</si>
  <si>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</si>
  <si>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</si>
  <si>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</si>
  <si>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</si>
  <si>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</si>
  <si>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</si>
  <si>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</si>
  <si>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</si>
  <si>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</si>
  <si>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</si>
  <si>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</si>
  <si>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</si>
  <si>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</si>
  <si>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</si>
  <si>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</si>
  <si>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</si>
  <si>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</si>
  <si>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</si>
  <si>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</si>
  <si>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</si>
  <si>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</si>
  <si>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</si>
  <si>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</si>
  <si>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</si>
  <si>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</si>
  <si>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</si>
  <si>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</si>
  <si>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</si>
  <si>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</si>
  <si>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</si>
  <si>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</si>
  <si>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</si>
  <si>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</si>
  <si>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</si>
  <si>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</si>
  <si>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</si>
  <si>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</si>
  <si>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</si>
  <si>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</si>
  <si>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</si>
  <si>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</si>
  <si>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</si>
  <si>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</si>
  <si>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</si>
  <si>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</si>
  <si>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</si>
  <si>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</si>
  <si>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</si>
  <si>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</si>
  <si>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</si>
  <si>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</si>
  <si>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</si>
  <si>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</si>
  <si>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</si>
  <si>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</si>
  <si>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</si>
  <si>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</si>
  <si>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</si>
  <si>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</si>
  <si>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</si>
  <si>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</si>
  <si>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</si>
  <si>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</si>
  <si>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</si>
  <si>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</si>
  <si>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</si>
  <si>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</si>
  <si>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</si>
  <si>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</si>
  <si>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</si>
  <si>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</si>
  <si>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</si>
  <si>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</si>
  <si>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</si>
  <si>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</si>
  <si>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</si>
  <si>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</si>
  <si>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</si>
  <si>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</si>
  <si>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</si>
  <si>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</si>
  <si>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</si>
  <si>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</si>
  <si>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</si>
  <si>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</si>
  <si>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</si>
  <si>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</si>
  <si>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</si>
  <si>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</si>
  <si>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</si>
  <si>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</si>
  <si>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</si>
  <si>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</si>
  <si>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</si>
  <si>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</si>
  <si>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</si>
  <si>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</si>
  <si>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</si>
  <si>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</si>
  <si>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</si>
  <si>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</si>
  <si>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</si>
  <si>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</si>
  <si>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</si>
  <si>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</si>
  <si>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</si>
  <si>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</si>
  <si>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</si>
  <si>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</si>
  <si>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</si>
  <si>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</si>
  <si>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</si>
  <si>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</si>
  <si>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</si>
  <si>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</si>
  <si>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</si>
  <si>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</si>
  <si>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</si>
  <si>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</si>
  <si>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</si>
  <si>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</si>
  <si>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</si>
  <si>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</si>
  <si>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</si>
  <si>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</si>
  <si>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</si>
  <si>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</si>
  <si>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</si>
  <si>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</si>
  <si>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</si>
  <si>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</si>
  <si>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</si>
  <si>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</si>
  <si>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</si>
  <si>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</si>
  <si>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</si>
  <si>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</si>
  <si>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</si>
  <si>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</si>
  <si>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</si>
  <si>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</si>
  <si>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</si>
  <si>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</si>
  <si>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</si>
  <si>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</si>
  <si>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</si>
  <si>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</si>
  <si>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</si>
  <si>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</si>
  <si>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</si>
  <si>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</si>
  <si>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</si>
  <si>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</si>
  <si>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</si>
  <si>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</si>
  <si>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</si>
  <si>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</si>
  <si>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</si>
  <si>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</si>
  <si>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</si>
  <si>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</si>
  <si>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</si>
  <si>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</si>
  <si>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</si>
  <si>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</si>
  <si>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</si>
  <si>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</si>
  <si>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</si>
  <si>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</si>
  <si>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</si>
  <si>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</si>
  <si>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</si>
  <si>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</si>
  <si>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</si>
  <si>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</si>
  <si>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</si>
  <si>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</si>
  <si>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</si>
  <si>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</si>
  <si>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</si>
  <si>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</si>
  <si>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</si>
  <si>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</si>
  <si>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</si>
  <si>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</si>
  <si>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</si>
  <si>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</si>
  <si>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</si>
  <si>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</si>
  <si>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</si>
  <si>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</si>
  <si>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</si>
  <si>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</si>
  <si>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</si>
  <si>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</si>
  <si>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</si>
  <si>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</si>
  <si>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</si>
  <si>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</si>
  <si>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</si>
  <si>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</si>
  <si>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</si>
  <si>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</si>
  <si>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</si>
  <si>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</si>
  <si>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</si>
  <si>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</si>
  <si>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</si>
  <si>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</si>
  <si>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</si>
  <si>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</si>
  <si>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</si>
  <si>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</si>
  <si>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</si>
  <si>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</si>
  <si>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</si>
  <si>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</si>
  <si>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</si>
  <si>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</si>
  <si>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</si>
  <si>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</si>
  <si>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</si>
  <si>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</si>
  <si>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</si>
  <si>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</si>
  <si>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</si>
  <si>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</si>
  <si>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</si>
  <si>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</si>
  <si>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</si>
  <si>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</si>
  <si>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</si>
  <si>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</si>
  <si>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</si>
  <si>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</si>
  <si>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</si>
  <si>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</si>
  <si>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</si>
  <si>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</si>
  <si>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</si>
  <si>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</si>
  <si>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</si>
  <si>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</si>
  <si>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</si>
  <si>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</si>
  <si>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</si>
  <si>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</si>
  <si>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</si>
  <si>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</si>
  <si>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</si>
  <si>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</si>
  <si>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</si>
  <si>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</si>
  <si>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</si>
  <si>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</si>
  <si>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</si>
  <si>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</si>
  <si>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</si>
  <si>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</si>
  <si>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</si>
  <si>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</si>
  <si>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</si>
  <si>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</si>
  <si>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</si>
  <si>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</si>
  <si>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</si>
  <si>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</si>
  <si>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</si>
  <si>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</si>
  <si>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</si>
  <si>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</si>
  <si>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</si>
  <si>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</si>
  <si>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</si>
  <si>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</si>
  <si>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</si>
  <si>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</si>
  <si>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</si>
  <si>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</si>
  <si>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</si>
  <si>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</si>
  <si>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</si>
  <si>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</si>
  <si>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</si>
  <si>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</si>
  <si>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</si>
  <si>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</si>
  <si>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</si>
  <si>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</si>
  <si>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</si>
  <si>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</si>
  <si>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</si>
  <si>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</si>
  <si>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</si>
  <si>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</si>
  <si>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</si>
  <si>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</si>
  <si>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</si>
  <si>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</si>
  <si>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</si>
  <si>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</si>
  <si>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</si>
  <si>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</si>
  <si>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</si>
  <si>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</si>
  <si>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</si>
  <si>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</si>
  <si>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</si>
  <si>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</si>
  <si>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</si>
  <si>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</si>
  <si>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</si>
  <si>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</si>
  <si>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</si>
  <si>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</si>
  <si>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</si>
  <si>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</si>
  <si>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</si>
  <si>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</si>
  <si>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</si>
  <si>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</si>
  <si>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</si>
  <si>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</si>
  <si>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</si>
  <si>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</si>
  <si>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</si>
  <si>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</si>
  <si>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</si>
  <si>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</si>
  <si>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</si>
  <si>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</si>
  <si>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</si>
  <si>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</si>
  <si>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</si>
  <si>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</si>
  <si>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</si>
  <si>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</si>
  <si>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</si>
  <si>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</si>
  <si>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</si>
  <si>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</si>
  <si>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</si>
  <si>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</si>
  <si>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</si>
  <si>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</si>
  <si>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</si>
  <si>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</si>
  <si>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</si>
  <si>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</si>
  <si>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</si>
  <si>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</si>
  <si>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</si>
  <si>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</si>
  <si>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</si>
  <si>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</si>
  <si>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</si>
  <si>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</si>
  <si>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</si>
  <si>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</si>
  <si>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</si>
  <si>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</si>
  <si>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</si>
  <si>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</si>
  <si>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</si>
  <si>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</si>
  <si>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</si>
  <si>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</si>
  <si>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</si>
  <si>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</si>
  <si>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</si>
  <si>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</si>
  <si>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</si>
  <si>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</si>
  <si>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</si>
  <si>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</si>
  <si>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</si>
  <si>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</si>
  <si>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</si>
  <si>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</si>
  <si>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</si>
  <si>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</si>
  <si>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</si>
  <si>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</si>
  <si>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</si>
  <si>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</si>
  <si>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</si>
  <si>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</si>
  <si>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</si>
  <si>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</si>
  <si>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</si>
  <si>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</si>
  <si>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</si>
  <si>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</si>
  <si>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</si>
  <si>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</si>
  <si>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</si>
  <si>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</si>
  <si>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</si>
  <si>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</si>
  <si>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</si>
  <si>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</si>
  <si>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</si>
  <si>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</si>
  <si>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</si>
  <si>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</si>
  <si>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</si>
  <si>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</si>
  <si>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</si>
  <si>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</si>
  <si>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</si>
  <si>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</si>
  <si>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</si>
  <si>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</si>
  <si>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</si>
  <si>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</si>
  <si>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</si>
  <si>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</si>
  <si>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</si>
  <si>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</si>
  <si>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</si>
  <si>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</si>
  <si>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</si>
  <si>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</si>
  <si>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</si>
  <si>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</si>
  <si>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</si>
  <si>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</si>
  <si>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</si>
  <si>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</si>
  <si>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</si>
  <si>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</si>
  <si>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</si>
  <si>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</si>
  <si>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</si>
  <si>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</si>
  <si>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</si>
  <si>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</si>
  <si>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</si>
  <si>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</si>
  <si>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</si>
  <si>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</si>
  <si>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</si>
  <si>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</si>
  <si>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</si>
  <si>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</si>
  <si>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</si>
  <si>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</si>
  <si>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</si>
  <si>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</si>
  <si>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</si>
  <si>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</si>
  <si>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</si>
  <si>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</si>
  <si>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</si>
  <si>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</si>
  <si>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</si>
  <si>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</si>
  <si>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</si>
  <si>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</si>
  <si>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</si>
  <si>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</si>
  <si>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</si>
  <si>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</si>
  <si>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</si>
  <si>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</si>
  <si>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</si>
  <si>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</si>
  <si>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</si>
  <si>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</si>
  <si>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</si>
  <si>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</si>
  <si>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</si>
  <si>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</si>
  <si>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</si>
  <si>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</si>
  <si>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</si>
  <si>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</si>
  <si>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</si>
  <si>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</si>
  <si>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</si>
  <si>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</si>
  <si>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</si>
  <si>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</si>
  <si>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</si>
  <si>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</si>
  <si>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</si>
  <si>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</si>
  <si>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</si>
  <si>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</si>
  <si>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</si>
  <si>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</si>
  <si>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</si>
  <si>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</si>
  <si>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</si>
  <si>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</si>
  <si>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</si>
  <si>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</si>
  <si>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</si>
  <si>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</si>
  <si>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</si>
  <si>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</si>
  <si>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</si>
  <si>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</si>
  <si>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</si>
  <si>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</si>
  <si>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</si>
  <si>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</si>
  <si>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</si>
  <si>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</si>
  <si>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</si>
  <si>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</si>
  <si>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</si>
  <si>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</si>
  <si>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</si>
  <si>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</si>
  <si>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</si>
  <si>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</si>
  <si>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</si>
  <si>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</si>
  <si>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</si>
  <si>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</si>
  <si>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</si>
  <si>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</si>
  <si>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</si>
  <si>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</si>
  <si>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</si>
  <si>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</si>
  <si>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</si>
  <si>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</si>
  <si>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</si>
  <si>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</si>
  <si>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</si>
  <si>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</si>
  <si>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</si>
  <si>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</si>
  <si>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</si>
  <si>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</si>
  <si>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</si>
  <si>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</si>
  <si>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</si>
  <si>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</si>
  <si>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</si>
  <si>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</si>
  <si>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</si>
  <si>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</si>
  <si>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</si>
  <si>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</si>
  <si>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</si>
  <si>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</si>
  <si>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</si>
  <si>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</si>
  <si>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</si>
  <si>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</si>
  <si>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</si>
  <si>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</si>
  <si>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</si>
  <si>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</si>
  <si>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</si>
  <si>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</si>
  <si>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</si>
  <si>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</si>
  <si>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</si>
  <si>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</si>
  <si>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</si>
  <si>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</si>
  <si>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</si>
  <si>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</si>
  <si>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</si>
  <si>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</si>
  <si>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</si>
  <si>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</si>
  <si>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</si>
  <si>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</si>
  <si>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</si>
  <si>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</si>
  <si>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</si>
  <si>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</si>
  <si>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</si>
  <si>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</si>
  <si>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</si>
  <si>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</si>
  <si>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</si>
  <si>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</si>
  <si>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</si>
  <si>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</si>
  <si>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</si>
  <si>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</si>
  <si>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</si>
  <si>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</si>
  <si>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</si>
  <si>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</si>
  <si>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</si>
  <si>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</si>
  <si>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</si>
  <si>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</si>
  <si>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</si>
  <si>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</si>
  <si>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</si>
  <si>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</si>
  <si>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</si>
  <si>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</si>
  <si>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</si>
  <si>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</si>
  <si>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</si>
  <si>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</si>
  <si>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</si>
  <si>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</si>
  <si>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</si>
  <si>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</si>
  <si>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</si>
  <si>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</si>
  <si>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</si>
  <si>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</si>
  <si>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</si>
  <si>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</si>
  <si>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</si>
  <si>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</si>
  <si>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</si>
  <si>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</si>
  <si>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</si>
  <si>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</si>
  <si>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</si>
  <si>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</si>
  <si>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</si>
  <si>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</si>
  <si>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</si>
  <si>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</si>
  <si>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</si>
  <si>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</si>
  <si>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</si>
  <si>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</si>
  <si>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</si>
  <si>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</si>
  <si>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</si>
  <si>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</si>
  <si>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</si>
  <si>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</si>
  <si>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</si>
  <si>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</si>
  <si>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</si>
  <si>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</si>
  <si>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</si>
  <si>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</si>
  <si>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</si>
  <si>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</si>
  <si>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</si>
  <si>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</si>
  <si>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</si>
  <si>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</si>
  <si>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</si>
  <si>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</si>
  <si>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</si>
  <si>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</si>
  <si>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</si>
  <si>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</si>
  <si>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</si>
  <si>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</si>
  <si>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</si>
  <si>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</si>
  <si>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</si>
  <si>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</si>
  <si>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</si>
  <si>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</si>
  <si>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</si>
  <si>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</si>
  <si>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</si>
  <si>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</si>
  <si>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</si>
  <si>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</si>
  <si>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</si>
  <si>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</si>
  <si>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</si>
  <si>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</si>
  <si>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</si>
  <si>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</si>
  <si>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</si>
  <si>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</si>
  <si>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</si>
  <si>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</si>
  <si>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</si>
  <si>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</si>
  <si>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</si>
  <si>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</si>
  <si>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</si>
  <si>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</si>
  <si>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</si>
  <si>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</si>
  <si>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</si>
  <si>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</si>
  <si>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</si>
  <si>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</si>
  <si>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</si>
  <si>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</si>
  <si>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</si>
  <si>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</si>
  <si>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</si>
  <si>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</si>
  <si>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</si>
  <si>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</si>
  <si>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</si>
  <si>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</si>
  <si>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</si>
  <si>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</si>
  <si>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</si>
  <si>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</si>
  <si>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</si>
  <si>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</si>
  <si>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</si>
  <si>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</si>
  <si>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</si>
  <si>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</si>
  <si>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</si>
  <si>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</si>
  <si>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</si>
  <si>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</si>
  <si>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</si>
  <si>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</si>
  <si>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</si>
  <si>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</si>
  <si>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</si>
  <si>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</si>
  <si>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</si>
  <si>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</si>
  <si>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</si>
  <si>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</si>
  <si>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</si>
  <si>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</si>
  <si>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</si>
  <si>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</si>
  <si>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</si>
  <si>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</si>
  <si>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</si>
  <si>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</si>
  <si>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</si>
  <si>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</si>
  <si>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</si>
  <si>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</si>
  <si>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</si>
  <si>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</si>
  <si>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</si>
  <si>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</si>
  <si>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</si>
  <si>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</si>
  <si>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</si>
  <si>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</si>
  <si>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</si>
  <si>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</si>
  <si>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</si>
  <si>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</si>
  <si>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</si>
  <si>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</si>
  <si>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</si>
  <si>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</si>
  <si>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</si>
  <si>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</si>
  <si>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</si>
  <si>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</si>
  <si>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</si>
  <si>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</si>
  <si>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</si>
  <si>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</si>
  <si>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</si>
  <si>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</si>
  <si>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</si>
  <si>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</si>
  <si>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</si>
  <si>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</si>
  <si>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</si>
  <si>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</si>
  <si>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</si>
  <si>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</si>
  <si>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</si>
  <si>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</si>
  <si>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</si>
  <si>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</si>
  <si>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</si>
  <si>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</si>
  <si>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</si>
  <si>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</si>
  <si>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</si>
  <si>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</si>
  <si>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</si>
  <si>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</si>
  <si>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</si>
  <si>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</si>
  <si>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</si>
  <si>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</si>
  <si>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</si>
  <si>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</si>
  <si>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</si>
  <si>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</si>
  <si>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</si>
  <si>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</si>
  <si>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</si>
  <si>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</si>
  <si>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</si>
  <si>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</si>
  <si>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</si>
  <si>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</si>
  <si>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</si>
  <si>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</si>
  <si>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</si>
  <si>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</si>
  <si>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</si>
  <si>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</si>
  <si>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</si>
  <si>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</si>
  <si>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</si>
  <si>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</si>
  <si>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</si>
  <si>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</si>
  <si>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</si>
  <si>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</si>
  <si>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</si>
  <si>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</si>
  <si>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</si>
  <si>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</si>
  <si>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</si>
  <si>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</si>
  <si>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</si>
  <si>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</si>
  <si>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</si>
  <si>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</si>
  <si>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</si>
  <si>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</si>
  <si>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</si>
  <si>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</si>
  <si>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</si>
  <si>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</si>
  <si>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</si>
  <si>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</si>
  <si>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</si>
  <si>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</si>
  <si>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</si>
  <si>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</si>
  <si>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</si>
  <si>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</si>
  <si>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</si>
  <si>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</si>
  <si>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</si>
  <si>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</si>
  <si>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</si>
  <si>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</si>
  <si>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</si>
  <si>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</si>
  <si>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</si>
  <si>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</si>
  <si>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</si>
  <si>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</si>
  <si>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</si>
  <si>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</si>
  <si>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</si>
  <si>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</si>
  <si>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</si>
  <si>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</si>
  <si>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</si>
  <si>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</si>
  <si>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</si>
  <si>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</si>
  <si>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</si>
  <si>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</si>
  <si>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</si>
  <si>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</si>
  <si>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</si>
  <si>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</si>
  <si>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</si>
  <si>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</si>
  <si>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</si>
  <si>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</si>
  <si>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</si>
  <si>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</si>
  <si>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</si>
  <si>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</si>
  <si>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</si>
  <si>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</si>
  <si>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</si>
  <si>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</si>
  <si>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</si>
  <si>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</si>
  <si>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</si>
  <si>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</si>
  <si>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</si>
  <si>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</si>
  <si>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</si>
  <si>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</si>
  <si>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</si>
  <si>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</si>
  <si>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</si>
  <si>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</si>
  <si>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</si>
  <si>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</si>
  <si>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</si>
  <si>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</si>
  <si>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</si>
  <si>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</si>
  <si>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</si>
  <si>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</si>
  <si>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</si>
  <si>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</si>
  <si>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</si>
  <si>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</si>
  <si>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</si>
  <si>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</si>
  <si>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</si>
  <si>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</si>
  <si>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</si>
  <si>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</si>
  <si>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</si>
  <si>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</si>
  <si>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</si>
  <si>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</si>
  <si>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</si>
  <si>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</si>
  <si>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</si>
  <si>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</si>
  <si>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</si>
  <si>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</si>
  <si>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</si>
  <si>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</si>
  <si>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</si>
  <si>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</si>
  <si>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</si>
  <si>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</si>
  <si>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</si>
  <si>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</si>
  <si>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</si>
  <si>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</si>
  <si>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</si>
  <si>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</si>
  <si>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</si>
  <si>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</si>
  <si>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</si>
  <si>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</si>
  <si>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</si>
  <si>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</si>
  <si>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</si>
  <si>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</si>
  <si>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</si>
  <si>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</si>
  <si>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</si>
  <si>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</si>
  <si>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</si>
  <si>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</si>
  <si>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</si>
  <si>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</si>
  <si>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</si>
  <si>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</si>
  <si>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</si>
  <si>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</si>
  <si>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</si>
  <si>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</si>
  <si>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</si>
  <si>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</si>
  <si>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</si>
  <si>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</si>
  <si>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</si>
  <si>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</si>
  <si>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</si>
  <si>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</si>
  <si>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</si>
  <si>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</si>
  <si>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</si>
  <si>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</si>
  <si>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</si>
  <si>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</si>
  <si>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</si>
  <si>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</si>
  <si>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</si>
  <si>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</si>
  <si>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</si>
  <si>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</si>
  <si>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</si>
  <si>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</si>
  <si>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</si>
  <si>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</si>
  <si>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</si>
  <si>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</si>
  <si>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</si>
  <si>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</si>
  <si>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</si>
  <si>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</si>
  <si>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</si>
  <si>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</si>
  <si>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</si>
  <si>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</si>
  <si>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</si>
  <si>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</si>
  <si>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</si>
  <si>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</si>
  <si>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</si>
  <si>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</si>
  <si>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</si>
  <si>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</si>
  <si>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</si>
  <si>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</si>
  <si>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</si>
  <si>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</si>
  <si>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</si>
  <si>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</si>
  <si>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</si>
  <si>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</si>
  <si>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</si>
  <si>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</si>
  <si>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</si>
  <si>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</si>
  <si>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</si>
  <si>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</si>
  <si>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</si>
  <si>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</si>
  <si>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</si>
  <si>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</si>
  <si>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</si>
  <si>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</si>
  <si>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</si>
  <si>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</si>
  <si>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</si>
  <si>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</si>
  <si>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</si>
  <si>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</si>
  <si>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</si>
  <si>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</si>
  <si>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</si>
  <si>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</si>
  <si>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</si>
  <si>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</si>
  <si>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</si>
  <si>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</si>
  <si>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</si>
  <si>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</si>
  <si>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</si>
  <si>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</si>
  <si>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</si>
  <si>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</si>
  <si>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</si>
  <si>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</si>
  <si>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</si>
  <si>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</si>
  <si>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</si>
  <si>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</si>
  <si>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</si>
  <si>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</si>
  <si>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</si>
  <si>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</si>
  <si>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</si>
  <si>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</si>
  <si>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</si>
  <si>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</si>
  <si>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</si>
  <si>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</si>
  <si>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</si>
  <si>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</si>
  <si>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</si>
  <si>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</si>
  <si>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</si>
  <si>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</si>
  <si>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</si>
  <si>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</si>
  <si>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</si>
  <si>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</si>
  <si>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</si>
  <si>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</si>
  <si>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</si>
  <si>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</si>
  <si>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</si>
  <si>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</si>
  <si>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</si>
  <si>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</si>
  <si>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</si>
  <si>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</si>
  <si>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</si>
  <si>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</si>
  <si>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</si>
  <si>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</si>
  <si>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</si>
  <si>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</si>
  <si>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</si>
  <si>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</si>
  <si>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</si>
  <si>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</si>
  <si>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</si>
  <si>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</si>
  <si>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</si>
  <si>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</si>
  <si>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</si>
  <si>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</si>
  <si>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</si>
  <si>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</si>
  <si>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</si>
  <si>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</si>
  <si>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</si>
  <si>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</si>
  <si>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</si>
  <si>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</si>
  <si>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</si>
  <si>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</si>
  <si>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</si>
  <si>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</si>
  <si>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</si>
  <si>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</si>
  <si>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</si>
  <si>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</si>
  <si>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</si>
  <si>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</si>
  <si>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</si>
  <si>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</si>
  <si>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</si>
  <si>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</si>
  <si>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</si>
  <si>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</si>
  <si>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</si>
  <si>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</si>
  <si>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</si>
  <si>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</si>
  <si>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</si>
  <si>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</si>
  <si>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</si>
  <si>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</si>
  <si>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</si>
  <si>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</si>
  <si>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</si>
  <si>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</si>
  <si>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</si>
  <si>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</si>
  <si>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</si>
  <si>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</si>
  <si>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</si>
  <si>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</si>
  <si>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</si>
  <si>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</si>
  <si>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</si>
  <si>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</si>
  <si>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</si>
  <si>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</si>
  <si>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</si>
  <si>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</si>
  <si>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</si>
  <si>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</si>
  <si>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</si>
  <si>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</si>
  <si>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</si>
  <si>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</si>
  <si>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</si>
  <si>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</si>
  <si>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</si>
  <si>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</si>
  <si>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</si>
  <si>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</si>
  <si>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</si>
  <si>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</si>
  <si>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</si>
  <si>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</si>
  <si>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</si>
  <si>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</si>
  <si>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</si>
  <si>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</si>
  <si>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</si>
  <si>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</si>
  <si>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</si>
  <si>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</si>
  <si>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</si>
  <si>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</si>
  <si>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</si>
  <si>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</si>
  <si>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</si>
  <si>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</si>
  <si>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</si>
  <si>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</si>
  <si>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</si>
  <si>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</si>
  <si>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</si>
  <si>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</si>
  <si>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</si>
  <si>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</si>
  <si>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</si>
  <si>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</si>
  <si>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</si>
  <si>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</si>
  <si>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</si>
  <si>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</si>
  <si>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</si>
  <si>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</si>
  <si>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</si>
  <si>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</si>
  <si>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</si>
  <si>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</si>
  <si>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</si>
  <si>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</si>
  <si>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</si>
  <si>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</si>
  <si>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</si>
  <si>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</si>
  <si>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</si>
  <si>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</si>
  <si>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</si>
  <si>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</si>
  <si>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</si>
  <si>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</si>
  <si>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</si>
  <si>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</si>
  <si>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</si>
  <si>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</si>
  <si>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</si>
  <si>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</si>
  <si>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</si>
  <si>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</si>
  <si>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</si>
  <si>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</si>
  <si>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</si>
  <si>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</si>
  <si>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</si>
  <si>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</si>
  <si>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</si>
  <si>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</si>
  <si>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</si>
  <si>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</si>
  <si>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</si>
  <si>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</si>
  <si>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</si>
  <si>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</si>
  <si>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</si>
  <si>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</si>
  <si>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</si>
  <si>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</si>
  <si>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</si>
  <si>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</si>
  <si>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</si>
  <si>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</si>
  <si>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</si>
  <si>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</si>
  <si>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</si>
  <si>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</si>
  <si>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</si>
  <si>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</si>
  <si>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</si>
  <si>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</si>
  <si>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</si>
  <si>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</si>
  <si>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</si>
  <si>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</si>
  <si>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</si>
  <si>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</si>
  <si>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</si>
  <si>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</si>
  <si>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</si>
  <si>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</si>
  <si>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</si>
  <si>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</si>
  <si>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</si>
  <si>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</si>
  <si>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</si>
  <si>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</si>
  <si>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</si>
  <si>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</si>
  <si>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</si>
  <si>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</si>
  <si>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</si>
  <si>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</si>
  <si>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</si>
  <si>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</si>
  <si>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</si>
  <si>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</si>
  <si>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</si>
  <si>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</si>
  <si>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</si>
  <si>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</si>
  <si>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</si>
  <si>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</si>
  <si>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</si>
  <si>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</si>
  <si>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</si>
  <si>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</si>
  <si>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</si>
  <si>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</si>
  <si>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</si>
  <si>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</si>
  <si>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</si>
  <si>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</si>
  <si>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</si>
  <si>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</si>
  <si>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</si>
  <si>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</si>
  <si>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</si>
  <si>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</si>
  <si>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</si>
  <si>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</si>
  <si>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</si>
  <si>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</si>
  <si>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</si>
  <si>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</si>
  <si>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</si>
  <si>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</si>
  <si>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</si>
  <si>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</si>
  <si>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</si>
  <si>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</si>
  <si>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</si>
  <si>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</si>
  <si>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</si>
  <si>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</si>
  <si>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</si>
  <si>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</si>
  <si>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</si>
  <si>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</si>
  <si>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</si>
  <si>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</si>
  <si>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</si>
  <si>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</si>
  <si>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</si>
  <si>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</si>
  <si>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</si>
  <si>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</si>
  <si>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</si>
  <si>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</si>
  <si>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</si>
  <si>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</si>
  <si>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</si>
  <si>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</si>
  <si>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</si>
  <si>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</si>
  <si>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</si>
  <si>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</si>
  <si>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</si>
  <si>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</si>
  <si>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</si>
  <si>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</si>
  <si>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</si>
  <si>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</si>
  <si>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</si>
  <si>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</si>
  <si>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</si>
  <si>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</si>
  <si>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</si>
  <si>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</si>
  <si>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</si>
  <si>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</si>
  <si>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</si>
  <si>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</si>
  <si>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</si>
  <si>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</si>
  <si>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</si>
  <si>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</si>
  <si>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</si>
  <si>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</si>
  <si>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</si>
  <si>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</si>
  <si>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</si>
  <si>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</si>
  <si>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</si>
  <si>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</si>
  <si>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</si>
  <si>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</si>
  <si>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</si>
  <si>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</si>
  <si>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</si>
  <si>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</si>
  <si>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</si>
  <si>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</si>
  <si>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</si>
  <si>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</si>
  <si>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</si>
  <si>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</si>
  <si>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</si>
  <si>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</si>
  <si>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</si>
  <si>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</si>
  <si>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</si>
  <si>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</si>
  <si>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</si>
  <si>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</si>
  <si>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</si>
  <si>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</si>
  <si>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</si>
  <si>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</si>
  <si>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</si>
  <si>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</si>
  <si>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</si>
  <si>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</si>
  <si>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</si>
  <si>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</si>
  <si>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</si>
  <si>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</si>
  <si>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</si>
  <si>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</si>
  <si>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</si>
  <si>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</si>
  <si>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</si>
  <si>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</si>
  <si>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</si>
  <si>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</si>
  <si>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</si>
  <si>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</si>
  <si>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</si>
  <si>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</si>
  <si>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</si>
  <si>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</si>
  <si>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</si>
  <si>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</si>
  <si>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</si>
  <si>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</si>
  <si>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</si>
  <si>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</si>
  <si>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</si>
  <si>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</si>
  <si>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</si>
  <si>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</si>
  <si>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</si>
  <si>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</si>
  <si>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</si>
  <si>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</si>
  <si>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</si>
  <si>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</si>
  <si>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</si>
  <si>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</si>
  <si>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</si>
  <si>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</si>
  <si>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</si>
  <si>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</si>
  <si>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</si>
  <si>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</si>
  <si>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</si>
  <si>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</si>
  <si>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</si>
  <si>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</si>
  <si>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</si>
  <si>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</si>
  <si>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</si>
  <si>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</si>
  <si>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</si>
  <si>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</si>
  <si>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</si>
  <si>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</si>
  <si>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</si>
  <si>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</si>
  <si>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</si>
  <si>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</si>
  <si>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</si>
  <si>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</si>
  <si>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</si>
  <si>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</si>
  <si>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</si>
  <si>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</si>
  <si>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</si>
  <si>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</si>
  <si>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</si>
  <si>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</si>
  <si>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</si>
  <si>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</si>
  <si>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</si>
  <si>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</si>
  <si>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</si>
  <si>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</si>
  <si>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</si>
  <si>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</si>
  <si>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</si>
  <si>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</si>
  <si>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</si>
  <si>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</si>
  <si>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</si>
  <si>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</si>
  <si>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</si>
  <si>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</si>
  <si>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</si>
  <si>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</si>
  <si>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</si>
  <si>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</si>
  <si>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</si>
  <si>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</si>
  <si>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</si>
  <si>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</si>
  <si>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</si>
  <si>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</si>
  <si>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</si>
  <si>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</si>
  <si>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</si>
  <si>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</si>
  <si>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</si>
  <si>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</si>
  <si>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</si>
  <si>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</si>
  <si>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</si>
  <si>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</si>
  <si>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</si>
  <si>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</si>
  <si>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</si>
  <si>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</si>
  <si>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</si>
  <si>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</si>
  <si>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</si>
  <si>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</si>
  <si>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</si>
  <si>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</si>
  <si>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</si>
  <si>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</si>
  <si>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</si>
  <si>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</si>
  <si>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</si>
  <si>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</si>
  <si>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</si>
  <si>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</si>
  <si>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</si>
  <si>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</si>
  <si>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</si>
  <si>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</si>
  <si>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</si>
  <si>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</si>
  <si>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</si>
  <si>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</si>
  <si>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</si>
  <si>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</si>
  <si>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</si>
  <si>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</si>
  <si>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</si>
  <si>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</si>
  <si>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</si>
  <si>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</si>
  <si>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</si>
  <si>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</si>
  <si>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</si>
  <si>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</si>
  <si>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</si>
  <si>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</si>
  <si>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</si>
  <si>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</si>
  <si>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</si>
  <si>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</si>
  <si>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</si>
  <si>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</si>
  <si>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</si>
  <si>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</si>
  <si>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</si>
  <si>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</si>
  <si>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</si>
  <si>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</si>
  <si>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</si>
  <si>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</si>
  <si>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</si>
  <si>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</si>
  <si>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</si>
  <si>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</si>
  <si>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</si>
  <si>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</si>
  <si>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</si>
  <si>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</si>
  <si>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</si>
  <si>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</si>
  <si>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</si>
  <si>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</si>
  <si>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</si>
  <si>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</si>
  <si>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</si>
  <si>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</si>
  <si>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</si>
  <si>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</si>
  <si>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</si>
  <si>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</si>
  <si>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</si>
  <si>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</si>
  <si>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</si>
  <si>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</si>
  <si>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</si>
  <si>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</si>
  <si>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</si>
  <si>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</si>
  <si>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</si>
  <si>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</si>
  <si>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</si>
  <si>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</si>
  <si>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</si>
  <si>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</si>
  <si>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</si>
  <si>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</si>
  <si>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</si>
  <si>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</si>
  <si>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</si>
  <si>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</si>
  <si>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</si>
  <si>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</si>
  <si>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</si>
  <si>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</si>
  <si>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</si>
  <si>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</si>
  <si>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</si>
  <si>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</si>
  <si>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</si>
  <si>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</si>
  <si>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</si>
  <si>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</si>
  <si>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</si>
  <si>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</si>
  <si>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</si>
  <si>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</si>
  <si>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</si>
  <si>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</si>
  <si>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</si>
  <si>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</si>
  <si>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</si>
  <si>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</si>
  <si>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</si>
  <si>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</si>
  <si>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</si>
  <si>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</si>
  <si>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</si>
  <si>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</si>
  <si>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</si>
  <si>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</si>
  <si>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</si>
  <si>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</si>
  <si>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</si>
  <si>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</si>
  <si>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</si>
  <si>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</si>
  <si>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</si>
  <si>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</si>
  <si>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</si>
  <si>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</si>
  <si>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</si>
  <si>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</si>
  <si>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</si>
  <si>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</si>
  <si>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</si>
  <si>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</si>
  <si>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</si>
  <si>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</si>
  <si>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</si>
  <si>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</si>
  <si>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</si>
  <si>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</si>
  <si>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</si>
  <si>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</si>
  <si>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</si>
  <si>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</si>
  <si>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</si>
  <si>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</si>
  <si>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</si>
  <si>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</si>
  <si>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</si>
  <si>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</si>
  <si>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</si>
  <si>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</si>
  <si>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</si>
  <si>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</si>
  <si>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</si>
  <si>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</si>
  <si>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</si>
  <si>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</si>
  <si>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</si>
  <si>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</si>
  <si>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</si>
  <si>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</si>
  <si>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</si>
  <si>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</si>
  <si>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</si>
  <si>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</si>
  <si>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</si>
  <si>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</si>
  <si>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</si>
  <si>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</si>
  <si>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</si>
  <si>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</si>
  <si>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</si>
  <si>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</si>
  <si>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</si>
  <si>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</si>
  <si>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</si>
  <si>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</si>
  <si>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</si>
  <si>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</si>
  <si>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</si>
  <si>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</si>
  <si>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</si>
  <si>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</si>
  <si>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</si>
  <si>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</si>
  <si>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</si>
  <si>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</si>
  <si>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</si>
  <si>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</si>
  <si>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</si>
  <si>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</si>
  <si>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</si>
  <si>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</si>
  <si>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</si>
  <si>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</si>
  <si>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</si>
  <si>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</si>
  <si>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</si>
  <si>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</si>
  <si>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</si>
  <si>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</si>
  <si>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</si>
  <si>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</si>
  <si>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</si>
  <si>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</si>
  <si>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</si>
  <si>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</si>
  <si>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</si>
  <si>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</si>
  <si>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</si>
  <si>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</si>
  <si>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</si>
  <si>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</si>
  <si>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</si>
  <si>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</si>
  <si>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</si>
  <si>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</si>
  <si>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</si>
  <si>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</si>
  <si>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</si>
  <si>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</si>
  <si>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</si>
  <si>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</si>
  <si>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</si>
  <si>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</si>
  <si>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</si>
  <si>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</si>
  <si>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</si>
  <si>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</si>
  <si>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</si>
  <si>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</si>
  <si>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</si>
  <si>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</si>
  <si>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</si>
  <si>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</si>
  <si>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</si>
  <si>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</si>
  <si>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</si>
  <si>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</si>
  <si>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</si>
  <si>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</si>
  <si>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</si>
  <si>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</si>
  <si>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</si>
  <si>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</si>
  <si>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</si>
  <si>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</si>
  <si>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</si>
  <si>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</si>
  <si>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</si>
  <si>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</si>
  <si>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</si>
  <si>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</si>
  <si>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</si>
  <si>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</si>
  <si>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</si>
  <si>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</si>
  <si>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</si>
  <si>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</si>
  <si>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</si>
  <si>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</si>
  <si>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</si>
  <si>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</si>
  <si>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</si>
  <si>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</si>
  <si>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</si>
  <si>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</si>
  <si>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</si>
  <si>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</si>
  <si>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</si>
  <si>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</si>
  <si>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</si>
  <si>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</si>
  <si>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</si>
  <si>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</si>
  <si>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</si>
  <si>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</si>
  <si>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</si>
  <si>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</si>
  <si>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</si>
  <si>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</si>
  <si>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</si>
  <si>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</si>
  <si>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</si>
  <si>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</si>
  <si>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</si>
  <si>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</si>
  <si>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</si>
  <si>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</si>
  <si>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</si>
  <si>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</si>
  <si>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</si>
  <si>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</si>
  <si>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</si>
  <si>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</si>
  <si>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</si>
  <si>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</si>
  <si>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</si>
  <si>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</si>
  <si>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</si>
  <si>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</si>
  <si>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</si>
  <si>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</si>
  <si>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</si>
  <si>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</si>
  <si>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</si>
  <si>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</si>
  <si>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</si>
  <si>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</si>
  <si>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</si>
  <si>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</si>
  <si>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</si>
  <si>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</si>
  <si>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</si>
  <si>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</si>
  <si>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</si>
  <si>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</si>
  <si>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</si>
  <si>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</si>
  <si>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</si>
  <si>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</si>
  <si>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</si>
  <si>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</si>
  <si>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</si>
  <si>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</si>
  <si>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</si>
  <si>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</si>
  <si>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</si>
  <si>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</si>
  <si>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</si>
  <si>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</si>
  <si>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</si>
  <si>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</si>
  <si>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</si>
  <si>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</si>
  <si>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</si>
  <si>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</si>
  <si>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</si>
  <si>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</si>
  <si>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</si>
  <si>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</si>
  <si>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</si>
  <si>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</si>
  <si>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</si>
  <si>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</si>
  <si>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</si>
  <si>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</si>
  <si>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</si>
  <si>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</si>
  <si>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</si>
  <si>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</si>
  <si>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</si>
  <si>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</si>
  <si>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</si>
  <si>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</si>
  <si>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</si>
  <si>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</si>
  <si>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</si>
  <si>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</si>
  <si>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</si>
  <si>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</si>
  <si>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</si>
  <si>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</si>
  <si>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</si>
  <si>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</si>
  <si>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</si>
  <si>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</si>
  <si>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</si>
  <si>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</si>
  <si>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</si>
  <si>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</si>
  <si>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</si>
  <si>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</si>
  <si>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</si>
  <si>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</si>
  <si>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</si>
  <si>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</si>
  <si>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</si>
  <si>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</si>
  <si>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</si>
  <si>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</si>
  <si>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</si>
  <si>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</si>
  <si>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</si>
  <si>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</si>
  <si>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</si>
  <si>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</si>
  <si>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</si>
  <si>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</si>
  <si>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</si>
  <si>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</si>
  <si>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</si>
  <si>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</si>
  <si>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</si>
  <si>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</si>
  <si>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</si>
  <si>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</si>
  <si>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</si>
  <si>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</si>
  <si>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</si>
  <si>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</si>
  <si>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</si>
  <si>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</si>
  <si>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</si>
  <si>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</si>
  <si>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</si>
  <si>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</si>
  <si>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</si>
  <si>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</si>
  <si>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</si>
  <si>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</si>
  <si>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</si>
  <si>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</si>
  <si>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</si>
  <si>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</si>
  <si>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</si>
  <si>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</si>
  <si>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</si>
  <si>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</si>
  <si>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</si>
  <si>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</si>
  <si>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</si>
  <si>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</si>
  <si>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</si>
  <si>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</si>
  <si>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</si>
  <si>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</si>
  <si>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</si>
  <si>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</si>
  <si>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</si>
  <si>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</si>
  <si>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</si>
  <si>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</si>
  <si>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</si>
  <si>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</si>
  <si>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</si>
  <si>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</si>
  <si>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</si>
  <si>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</si>
  <si>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</si>
  <si>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</si>
  <si>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</si>
  <si>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</si>
  <si>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</si>
  <si>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</si>
  <si>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</si>
  <si>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</si>
  <si>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</si>
  <si>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</si>
  <si>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</si>
  <si>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</si>
  <si>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</si>
  <si>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</si>
  <si>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</si>
  <si>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</si>
  <si>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</si>
  <si>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</si>
  <si>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</si>
  <si>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</si>
  <si>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</si>
  <si>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</si>
  <si>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</si>
  <si>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</si>
  <si>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</si>
  <si>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</si>
  <si>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</si>
  <si>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</si>
  <si>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</si>
  <si>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</si>
  <si>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</si>
  <si>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</si>
  <si>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</si>
  <si>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</si>
  <si>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</si>
  <si>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</si>
  <si>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</si>
  <si>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</si>
  <si>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</si>
  <si>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</si>
  <si>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</si>
  <si>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</si>
  <si>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</si>
  <si>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</si>
  <si>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</si>
  <si>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</si>
  <si>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</si>
  <si>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</si>
  <si>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</si>
  <si>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</si>
  <si>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</si>
  <si>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</si>
  <si>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</si>
  <si>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</si>
  <si>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</si>
  <si>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</si>
  <si>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</si>
  <si>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</si>
  <si>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</si>
  <si>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</si>
  <si>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</si>
  <si>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</si>
  <si>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</si>
  <si>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</si>
  <si>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</si>
  <si>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</si>
  <si>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</si>
  <si>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</si>
  <si>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</si>
  <si>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</si>
  <si>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</si>
  <si>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</si>
  <si>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</si>
  <si>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</si>
  <si>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</si>
  <si>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</si>
  <si>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</si>
  <si>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</si>
  <si>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</si>
  <si>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</si>
  <si>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</si>
  <si>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</si>
  <si>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</si>
  <si>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</si>
  <si>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</si>
  <si>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</si>
  <si>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</si>
  <si>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</si>
  <si>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</si>
  <si>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</si>
  <si>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</si>
  <si>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</si>
  <si>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</si>
  <si>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</si>
  <si>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</si>
  <si>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</si>
  <si>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</si>
  <si>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</si>
  <si>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</si>
  <si>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</si>
  <si>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</si>
  <si>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</si>
  <si>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</si>
  <si>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</si>
  <si>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</si>
  <si>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</si>
  <si>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</si>
  <si>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</si>
  <si>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</si>
  <si>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</si>
  <si>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</si>
  <si>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</si>
  <si>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</si>
  <si>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</si>
  <si>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</si>
  <si>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</si>
  <si>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</si>
  <si>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</si>
  <si>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</si>
  <si>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</si>
  <si>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</si>
  <si>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</si>
  <si>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</si>
  <si>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</si>
  <si>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</si>
  <si>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</si>
  <si>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</si>
  <si>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</si>
  <si>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</si>
  <si>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</si>
  <si>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</si>
  <si>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</si>
  <si>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</si>
  <si>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</si>
  <si>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</si>
  <si>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</si>
  <si>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</si>
  <si>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</si>
  <si>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</si>
  <si>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</si>
  <si>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</si>
  <si>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</si>
  <si>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</si>
  <si>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</si>
  <si>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</si>
  <si>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</si>
  <si>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</si>
  <si>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</si>
  <si>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</si>
  <si>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</si>
  <si>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</si>
  <si>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</si>
  <si>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</si>
  <si>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</si>
  <si>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</si>
  <si>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</si>
  <si>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</si>
  <si>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</si>
  <si>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</si>
  <si>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</si>
  <si>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</si>
  <si>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</si>
  <si>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</si>
  <si>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</si>
  <si>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</si>
  <si>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</si>
  <si>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</si>
  <si>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</si>
  <si>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</si>
  <si>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</si>
  <si>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</si>
  <si>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</si>
  <si>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</si>
  <si>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</si>
  <si>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</si>
  <si>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</si>
  <si>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</si>
  <si>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</si>
  <si>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</si>
  <si>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</si>
  <si>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</si>
  <si>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</si>
  <si>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</si>
  <si>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</si>
  <si>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</si>
  <si>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</si>
  <si>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</si>
  <si>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</si>
  <si>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</si>
  <si>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</si>
  <si>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</si>
  <si>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</si>
  <si>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</si>
  <si>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</si>
  <si>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</si>
  <si>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</si>
  <si>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</si>
  <si>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</si>
  <si>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</si>
  <si>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</si>
  <si>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</si>
  <si>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</si>
  <si>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</si>
  <si>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</si>
  <si>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</si>
  <si>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</si>
  <si>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</si>
  <si>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</si>
  <si>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</si>
  <si>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</si>
  <si>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</si>
  <si>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</si>
  <si>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</si>
  <si>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</si>
  <si>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</si>
  <si>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</si>
  <si>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</si>
  <si>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</si>
  <si>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</si>
  <si>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</si>
  <si>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</si>
  <si>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</si>
  <si>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</si>
  <si>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</si>
  <si>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</si>
  <si>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</si>
  <si>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</si>
  <si>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</si>
  <si>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</si>
  <si>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</si>
  <si>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</si>
  <si>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</si>
  <si>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</si>
  <si>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</si>
  <si>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</si>
  <si>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</si>
  <si>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</si>
  <si>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</si>
  <si>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</si>
  <si>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</si>
  <si>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</si>
  <si>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</si>
  <si>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</si>
  <si>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</si>
  <si>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</si>
  <si>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</si>
  <si>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</si>
  <si>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</si>
  <si>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</si>
  <si>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</si>
  <si>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</si>
  <si>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</si>
  <si>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</si>
  <si>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</si>
  <si>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</si>
  <si>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</si>
  <si>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</si>
  <si>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</si>
  <si>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</si>
  <si>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</si>
  <si>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</si>
  <si>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</si>
  <si>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</si>
  <si>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</si>
  <si>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</si>
  <si>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</si>
  <si>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</si>
  <si>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</si>
  <si>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</si>
  <si>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</si>
  <si>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</si>
  <si>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</si>
  <si>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</si>
  <si>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</si>
  <si>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</si>
  <si>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</si>
  <si>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</si>
  <si>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</si>
  <si>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</si>
  <si>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</si>
  <si>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</si>
  <si>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</si>
  <si>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</si>
  <si>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</si>
  <si>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</si>
  <si>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</si>
  <si>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</si>
  <si>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</si>
  <si>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</si>
  <si>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</si>
  <si>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</si>
  <si>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</si>
  <si>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</si>
  <si>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</si>
  <si>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</si>
  <si>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</si>
  <si>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</si>
  <si>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</si>
  <si>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</si>
  <si>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</si>
  <si>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</si>
  <si>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</si>
  <si>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</si>
  <si>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</si>
  <si>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</si>
  <si>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</si>
  <si>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</si>
  <si>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</si>
  <si>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</si>
  <si>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</si>
  <si>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</si>
  <si>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</si>
  <si>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</si>
  <si>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</si>
  <si>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</si>
  <si>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</si>
  <si>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</si>
  <si>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</si>
  <si>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</si>
  <si>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</si>
  <si>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</si>
  <si>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</si>
  <si>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</si>
  <si>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</si>
  <si>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</si>
  <si>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</si>
  <si>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</si>
  <si>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</si>
  <si>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</si>
  <si>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</si>
  <si>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</si>
  <si>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</si>
  <si>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</si>
  <si>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</si>
  <si>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</si>
  <si>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</si>
  <si>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</si>
  <si>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</si>
  <si>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</si>
  <si>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</si>
  <si>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</si>
  <si>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</si>
  <si>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</si>
  <si>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</si>
  <si>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</si>
  <si>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</si>
  <si>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</si>
  <si>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</si>
  <si>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</si>
  <si>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</si>
  <si>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</si>
  <si>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</si>
  <si>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</si>
  <si>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</si>
  <si>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</si>
  <si>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</si>
  <si>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</si>
  <si>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</si>
  <si>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</si>
  <si>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</si>
  <si>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</si>
  <si>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</si>
  <si>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</si>
  <si>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</si>
  <si>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</si>
  <si>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</si>
  <si>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</si>
  <si>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</si>
  <si>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</si>
  <si>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</si>
  <si>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</si>
  <si>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</si>
  <si>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</si>
  <si>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</si>
  <si>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</si>
  <si>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</si>
  <si>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</si>
  <si>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</si>
  <si>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</si>
  <si>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</si>
  <si>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</si>
  <si>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</si>
  <si>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</si>
  <si>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</si>
  <si>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</si>
  <si>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</si>
  <si>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</si>
  <si>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</si>
  <si>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</si>
  <si>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</si>
  <si>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</si>
  <si>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</si>
  <si>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</si>
  <si>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</si>
  <si>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</si>
  <si>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</si>
  <si>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</si>
  <si>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</si>
  <si>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</si>
  <si>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</si>
  <si>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</si>
  <si>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</si>
  <si>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</si>
  <si>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</si>
  <si>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</si>
  <si>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</si>
  <si>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</si>
  <si>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</si>
  <si>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</si>
  <si>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</si>
  <si>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</si>
  <si>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</si>
  <si>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</si>
  <si>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</si>
  <si>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</si>
  <si>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</si>
  <si>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</si>
  <si>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</si>
  <si>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</si>
  <si>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</si>
  <si>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</si>
  <si>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</si>
  <si>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</si>
  <si>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</si>
  <si>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</si>
  <si>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</si>
  <si>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</si>
  <si>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</si>
  <si>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</si>
  <si>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</si>
  <si>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</si>
  <si>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</si>
  <si>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</si>
  <si>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</si>
  <si>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</si>
  <si>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</si>
  <si>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</si>
  <si>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</si>
  <si>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</si>
  <si>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</si>
  <si>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</si>
  <si>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</si>
  <si>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</si>
  <si>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</si>
  <si>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</si>
  <si>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</si>
  <si>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</si>
  <si>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</si>
  <si>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</si>
  <si>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</si>
  <si>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</si>
  <si>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</si>
  <si>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</si>
  <si>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</si>
  <si>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</si>
  <si>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</si>
  <si>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</si>
  <si>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</si>
  <si>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</si>
  <si>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</si>
  <si>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</si>
  <si>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</si>
  <si>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</si>
  <si>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</si>
  <si>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</si>
  <si>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</si>
  <si>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</si>
  <si>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</si>
  <si>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</si>
  <si>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</si>
  <si>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</si>
  <si>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</si>
  <si>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</si>
  <si>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</si>
  <si>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</si>
  <si>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</si>
  <si>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</si>
  <si>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</si>
  <si>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</si>
  <si>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</si>
  <si>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</si>
  <si>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</si>
  <si>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</si>
  <si>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</si>
  <si>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</si>
  <si>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</si>
  <si>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</si>
  <si>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</si>
  <si>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</si>
  <si>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</si>
  <si>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</si>
  <si>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</si>
  <si>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</si>
  <si>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</si>
  <si>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</si>
  <si>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</si>
  <si>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</si>
  <si>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</si>
  <si>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</si>
  <si>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</si>
  <si>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</si>
  <si>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</si>
  <si>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</si>
  <si>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</si>
  <si>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</si>
  <si>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</si>
  <si>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</si>
  <si>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</si>
  <si>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</si>
  <si>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</si>
  <si>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</si>
  <si>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</si>
  <si>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</si>
  <si>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</si>
  <si>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</si>
  <si>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</si>
  <si>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</si>
  <si>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</si>
  <si>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</si>
  <si>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</si>
  <si>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</si>
  <si>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</si>
  <si>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</si>
  <si>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</si>
  <si>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</si>
  <si>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</si>
  <si>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</si>
  <si>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</si>
  <si>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</si>
  <si>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</si>
  <si>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</si>
  <si>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</si>
  <si>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</si>
  <si>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</si>
  <si>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</si>
  <si>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</si>
  <si>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</si>
  <si>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</si>
  <si>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</si>
  <si>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</si>
  <si>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</si>
  <si>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</si>
  <si>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</si>
  <si>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</si>
  <si>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</si>
  <si>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</si>
  <si>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</si>
  <si>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</si>
  <si>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</si>
  <si>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</si>
  <si>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</si>
  <si>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</si>
  <si>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</si>
  <si>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</si>
  <si>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</si>
  <si>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</si>
  <si>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</si>
  <si>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</si>
  <si>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</si>
  <si>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</si>
  <si>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</si>
  <si>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</si>
  <si>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</si>
  <si>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</si>
  <si>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</si>
  <si>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</si>
  <si>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</si>
  <si>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</si>
  <si>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</si>
  <si>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</si>
  <si>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</si>
  <si>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</si>
  <si>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</si>
  <si>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</si>
  <si>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</si>
  <si>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</si>
  <si>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</si>
  <si>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</si>
  <si>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</si>
  <si>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</si>
  <si>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</si>
  <si>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</si>
  <si>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</si>
  <si>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</si>
  <si>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</si>
  <si>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</si>
  <si>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</si>
  <si>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</si>
  <si>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</si>
  <si>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</si>
  <si>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</si>
  <si>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</si>
  <si>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</si>
  <si>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</si>
  <si>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</si>
  <si>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</si>
  <si>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</si>
  <si>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</si>
  <si>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</si>
  <si>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</si>
  <si>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</si>
  <si>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</si>
  <si>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</si>
  <si>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</si>
  <si>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</si>
  <si>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</si>
  <si>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</si>
  <si>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</si>
  <si>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</si>
  <si>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</si>
  <si>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</si>
  <si>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</si>
  <si>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</si>
  <si>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</si>
  <si>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</si>
  <si>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</si>
  <si>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</si>
  <si>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</si>
  <si>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</si>
  <si>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</si>
  <si>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</si>
  <si>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</si>
  <si>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</si>
  <si>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</si>
  <si>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</si>
  <si>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</si>
  <si>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</si>
  <si>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</si>
  <si>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</si>
  <si>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</si>
  <si>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</si>
  <si>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</si>
  <si>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</si>
  <si>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</si>
  <si>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</si>
  <si>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</si>
  <si>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</si>
  <si>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</si>
  <si>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</si>
  <si>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</si>
  <si>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</si>
  <si>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</si>
  <si>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</si>
  <si>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</si>
  <si>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</si>
  <si>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</si>
  <si>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</si>
  <si>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</si>
  <si>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</si>
  <si>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</si>
  <si>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</si>
  <si>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</si>
  <si>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</si>
  <si>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</si>
  <si>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</si>
  <si>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</si>
  <si>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</si>
  <si>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</si>
  <si>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</si>
  <si>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</si>
  <si>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</si>
  <si>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</si>
  <si>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</si>
  <si>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</si>
  <si>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</si>
  <si>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</si>
  <si>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</si>
  <si>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</si>
  <si>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</si>
  <si>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</si>
  <si>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</si>
  <si>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</si>
  <si>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</si>
  <si>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</si>
  <si>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</si>
  <si>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</si>
  <si>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</si>
  <si>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</si>
  <si>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</si>
  <si>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</si>
  <si>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</si>
  <si>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</si>
  <si>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</si>
  <si>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</si>
  <si>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</si>
  <si>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</si>
  <si>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</si>
  <si>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</si>
  <si>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</si>
  <si>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</si>
  <si>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</si>
  <si>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</si>
  <si>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</si>
  <si>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</si>
  <si>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</si>
  <si>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</si>
  <si>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</si>
  <si>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</si>
  <si>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</si>
  <si>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</si>
  <si>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</si>
  <si>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</si>
  <si>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</si>
  <si>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</si>
  <si>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</si>
  <si>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</si>
  <si>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</si>
  <si>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</si>
  <si>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</si>
  <si>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</si>
  <si>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</si>
  <si>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</si>
  <si>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</si>
  <si>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</si>
  <si>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</si>
  <si>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</si>
  <si>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</si>
  <si>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</si>
  <si>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</si>
  <si>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</si>
  <si>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</si>
  <si>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</si>
  <si>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</si>
  <si>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</si>
  <si>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</si>
  <si>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</si>
  <si>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</si>
  <si>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</si>
  <si>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</si>
  <si>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</si>
  <si>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</si>
  <si>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</si>
  <si>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</si>
  <si>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</si>
  <si>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</si>
  <si>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</si>
  <si>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</si>
  <si>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</si>
  <si>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</si>
  <si>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</si>
  <si>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</si>
  <si>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</si>
  <si>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</si>
  <si>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</si>
  <si>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</si>
  <si>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</si>
  <si>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</si>
  <si>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</si>
  <si>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</si>
  <si>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</si>
  <si>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</si>
  <si>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</si>
  <si>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</si>
  <si>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</si>
  <si>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</si>
  <si>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</si>
  <si>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</si>
  <si>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</si>
  <si>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</si>
  <si>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</si>
  <si>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</si>
  <si>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</si>
  <si>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</si>
  <si>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</si>
  <si>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</si>
  <si>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</si>
  <si>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</si>
  <si>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</si>
  <si>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</si>
  <si>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</si>
  <si>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</si>
  <si>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</si>
  <si>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</si>
  <si>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</si>
  <si>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</si>
  <si>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</si>
  <si>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</si>
  <si>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</si>
  <si>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</si>
  <si>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</si>
  <si>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</si>
  <si>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</si>
  <si>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</si>
  <si>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</si>
  <si>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</si>
  <si>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</si>
  <si>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</si>
  <si>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</si>
  <si>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</si>
  <si>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</si>
  <si>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</si>
  <si>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</si>
  <si>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</si>
  <si>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</si>
  <si>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</si>
  <si>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</si>
  <si>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</si>
  <si>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</si>
  <si>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</si>
  <si>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</si>
  <si>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</si>
  <si>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</si>
  <si>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</si>
  <si>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</si>
  <si>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</si>
  <si>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</si>
  <si>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</si>
  <si>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</si>
  <si>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</si>
  <si>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</si>
  <si>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</si>
  <si>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</si>
  <si>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</si>
  <si>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</si>
  <si>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</si>
  <si>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</si>
  <si>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</si>
  <si>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</si>
  <si>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</si>
  <si>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</si>
  <si>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</si>
  <si>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</si>
  <si>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</si>
  <si>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</si>
  <si>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</si>
  <si>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</si>
  <si>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</si>
  <si>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</si>
  <si>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</si>
  <si>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</si>
  <si>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</si>
  <si>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</si>
  <si>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</si>
  <si>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</si>
  <si>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</si>
  <si>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</si>
  <si>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</si>
  <si>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</si>
  <si>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</si>
  <si>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</si>
  <si>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</si>
  <si>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</si>
  <si>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</si>
  <si>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</si>
  <si>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</si>
  <si>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</si>
  <si>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</si>
  <si>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</si>
  <si>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</si>
  <si>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</si>
  <si>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</si>
  <si>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</si>
  <si>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</si>
  <si>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</si>
  <si>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</si>
  <si>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</si>
  <si>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</si>
  <si>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</si>
  <si>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</si>
  <si>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</si>
  <si>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</si>
  <si>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</si>
  <si>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</si>
  <si>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</si>
  <si>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</si>
  <si>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</si>
  <si>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</si>
  <si>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</si>
  <si>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</si>
  <si>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</si>
  <si>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</si>
  <si>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</si>
  <si>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</si>
  <si>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</si>
  <si>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</si>
  <si>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</si>
  <si>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</si>
  <si>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</si>
  <si>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</si>
  <si>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</si>
  <si>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</si>
  <si>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</si>
  <si>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</si>
  <si>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</si>
  <si>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</si>
  <si>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</si>
  <si>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</si>
  <si>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</si>
  <si>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</si>
  <si>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</si>
  <si>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</si>
  <si>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</si>
  <si>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</si>
  <si>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</si>
  <si>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</si>
  <si>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</si>
  <si>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</si>
  <si>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</si>
  <si>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</si>
  <si>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</si>
  <si>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</si>
  <si>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</si>
  <si>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</si>
  <si>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</si>
  <si>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</si>
  <si>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</si>
  <si>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</si>
  <si>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</si>
  <si>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</si>
  <si>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</si>
  <si>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</si>
  <si>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</si>
  <si>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</si>
  <si>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</si>
  <si>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</si>
  <si>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</si>
  <si>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</si>
  <si>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</si>
  <si>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</si>
  <si>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</si>
  <si>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</si>
  <si>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</si>
  <si>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</si>
  <si>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</si>
  <si>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</si>
  <si>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</si>
  <si>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</si>
  <si>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</si>
  <si>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</si>
  <si>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</si>
  <si>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</si>
  <si>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</si>
  <si>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</si>
  <si>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</si>
  <si>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</si>
  <si>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</si>
  <si>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</si>
  <si>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</si>
  <si>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</si>
  <si>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</si>
  <si>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</si>
  <si>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</si>
  <si>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</si>
  <si>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</si>
  <si>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</si>
  <si>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</si>
  <si>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</si>
  <si>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</si>
  <si>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</si>
  <si>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</si>
  <si>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</si>
  <si>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</si>
  <si>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</si>
  <si>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</si>
  <si>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</si>
  <si>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</si>
  <si>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</si>
  <si>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</si>
  <si>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</si>
  <si>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</si>
  <si>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</si>
  <si>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</si>
  <si>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</si>
  <si>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</si>
  <si>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</si>
  <si>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</si>
  <si>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</si>
  <si>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</si>
  <si>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</si>
  <si>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</si>
  <si>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</si>
  <si>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</si>
  <si>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</si>
  <si>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</si>
  <si>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</si>
  <si>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</si>
  <si>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</si>
  <si>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</si>
  <si>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</si>
  <si>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</si>
  <si>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</si>
  <si>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</si>
  <si>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</si>
  <si>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</si>
  <si>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</si>
  <si>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</si>
  <si>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</si>
  <si>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</si>
  <si>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</si>
  <si>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</si>
  <si>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</si>
  <si>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</si>
  <si>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</si>
  <si>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</si>
  <si>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</si>
  <si>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</si>
  <si>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</si>
  <si>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</si>
  <si>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</si>
  <si>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</si>
  <si>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</si>
  <si>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</si>
  <si>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</si>
  <si>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</si>
  <si>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</si>
  <si>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</si>
  <si>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</si>
  <si>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</si>
  <si>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</si>
  <si>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</si>
  <si>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</si>
  <si>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</si>
  <si>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</si>
  <si>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</si>
  <si>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</si>
  <si>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</si>
  <si>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</si>
  <si>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</si>
  <si>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</si>
  <si>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</si>
  <si>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</si>
  <si>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</si>
  <si>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</si>
  <si>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</si>
  <si>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</si>
  <si>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</si>
  <si>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</si>
  <si>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</si>
  <si>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</si>
  <si>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</si>
  <si>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</si>
  <si>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</si>
  <si>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</si>
  <si>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</si>
  <si>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</si>
  <si>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</si>
  <si>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</si>
  <si>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</si>
  <si>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</si>
  <si>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</si>
  <si>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</si>
  <si>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</si>
  <si>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</si>
  <si>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</si>
  <si>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</si>
  <si>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</si>
  <si>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</si>
  <si>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</si>
  <si>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</si>
  <si>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</si>
  <si>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</si>
  <si>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</si>
  <si>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</si>
  <si>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</si>
  <si>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</si>
  <si>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</si>
  <si>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</si>
  <si>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</si>
  <si>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</si>
  <si>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</si>
  <si>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</si>
  <si>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</si>
  <si>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</si>
  <si>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</si>
  <si>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</si>
  <si>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</si>
  <si>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</si>
  <si>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</si>
  <si>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</si>
  <si>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</si>
  <si>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</si>
  <si>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</si>
  <si>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</si>
  <si>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</si>
  <si>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</si>
  <si>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</si>
  <si>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</si>
  <si>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</si>
  <si>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</si>
  <si>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</si>
  <si>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</si>
  <si>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</si>
  <si>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</si>
  <si>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</si>
  <si>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</si>
  <si>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</si>
  <si>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</si>
  <si>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</si>
  <si>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</si>
  <si>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</si>
  <si>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</si>
  <si>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</si>
  <si>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</si>
  <si>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</si>
  <si>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</si>
  <si>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</si>
  <si>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</si>
  <si>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</si>
  <si>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</si>
  <si>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</si>
  <si>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</si>
  <si>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</si>
  <si>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</si>
  <si>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</si>
  <si>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</si>
  <si>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</si>
  <si>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</si>
  <si>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</si>
  <si>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</si>
  <si>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</si>
  <si>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</si>
  <si>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</si>
  <si>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</si>
  <si>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</si>
  <si>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</si>
  <si>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</si>
  <si>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</si>
  <si>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</si>
  <si>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</si>
  <si>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</si>
  <si>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</si>
  <si>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</si>
  <si>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</si>
  <si>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</si>
  <si>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</si>
  <si>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</si>
  <si>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</si>
  <si>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</si>
  <si>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</si>
  <si>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</si>
  <si>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</si>
  <si>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</si>
  <si>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</si>
  <si>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</si>
  <si>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</si>
  <si>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</si>
  <si>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</si>
  <si>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</si>
  <si>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</si>
  <si>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</si>
  <si>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</si>
  <si>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</si>
  <si>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</si>
  <si>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</si>
  <si>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</si>
  <si>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</si>
  <si>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</si>
  <si>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</si>
  <si>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</si>
  <si>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</si>
  <si>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</si>
  <si>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</si>
  <si>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</si>
  <si>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</si>
  <si>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</si>
  <si>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</si>
  <si>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</si>
  <si>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</si>
  <si>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</si>
  <si>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</si>
  <si>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</si>
  <si>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</si>
  <si>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</si>
  <si>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</si>
  <si>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</si>
  <si>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</si>
  <si>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</si>
  <si>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</si>
  <si>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</si>
  <si>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</si>
  <si>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</si>
  <si>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</si>
  <si>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</si>
  <si>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</si>
  <si>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</si>
  <si>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</si>
  <si>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</si>
  <si>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</si>
  <si>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</si>
  <si>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</si>
  <si>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</si>
  <si>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</si>
  <si>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</si>
  <si>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</si>
  <si>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</si>
  <si>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</si>
  <si>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</si>
  <si>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</si>
  <si>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</si>
  <si>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</si>
  <si>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</si>
  <si>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</si>
  <si>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</si>
  <si>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</si>
  <si>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</si>
  <si>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</si>
  <si>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</si>
  <si>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</si>
  <si>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</si>
  <si>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</si>
  <si>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</si>
  <si>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</si>
  <si>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</si>
  <si>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</si>
  <si>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</si>
  <si>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</si>
  <si>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</si>
  <si>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</si>
  <si>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</si>
  <si>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</si>
  <si>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</si>
  <si>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</si>
  <si>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</si>
  <si>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</si>
  <si>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</si>
  <si>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</si>
  <si>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</si>
  <si>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</si>
  <si>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</si>
  <si>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</si>
  <si>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</si>
  <si>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</si>
  <si>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</si>
  <si>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</si>
  <si>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</si>
  <si>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</si>
  <si>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</si>
  <si>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</si>
  <si>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</si>
  <si>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</si>
  <si>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</si>
  <si>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</si>
  <si>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</si>
  <si>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</si>
  <si>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</si>
  <si>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</si>
  <si>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</si>
  <si>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</si>
  <si>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</si>
  <si>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</si>
  <si>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</si>
  <si>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</si>
  <si>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</si>
  <si>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</si>
  <si>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</si>
  <si>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</si>
  <si>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</si>
  <si>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</si>
  <si>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</si>
  <si>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</si>
  <si>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</si>
  <si>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</si>
  <si>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</si>
  <si>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</si>
  <si>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</si>
  <si>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</si>
  <si>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</si>
  <si>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</si>
  <si>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</si>
  <si>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</si>
  <si>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</si>
  <si>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</si>
  <si>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</si>
  <si>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</si>
  <si>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</si>
  <si>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</si>
  <si>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</si>
  <si>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</si>
  <si>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</si>
  <si>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</si>
  <si>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</si>
  <si>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</si>
  <si>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</si>
  <si>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</si>
  <si>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</si>
  <si>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</si>
  <si>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</si>
  <si>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</si>
  <si>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</si>
  <si>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</si>
  <si>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</si>
  <si>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</si>
  <si>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</si>
  <si>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</si>
  <si>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</si>
  <si>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</si>
  <si>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</si>
  <si>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</si>
  <si>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</si>
  <si>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</si>
  <si>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</si>
  <si>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</si>
  <si>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</si>
  <si>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</si>
  <si>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</si>
  <si>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</si>
  <si>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</si>
  <si>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</si>
  <si>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</si>
  <si>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</si>
  <si>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</si>
  <si>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</si>
  <si>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</si>
  <si>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</si>
  <si>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</si>
  <si>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</si>
  <si>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</si>
  <si>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</si>
  <si>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</si>
  <si>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</si>
  <si>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</si>
  <si>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</si>
  <si>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</si>
  <si>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</si>
  <si>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</si>
  <si>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</si>
  <si>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</si>
  <si>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</si>
  <si>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</si>
  <si>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</si>
  <si>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</si>
  <si>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</si>
  <si>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</si>
  <si>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</si>
  <si>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</si>
  <si>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</si>
  <si>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</si>
  <si>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</si>
  <si>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</si>
  <si>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</si>
  <si>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</si>
  <si>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</si>
  <si>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</si>
  <si>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</si>
  <si>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</si>
  <si>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</si>
  <si>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</si>
  <si>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</si>
  <si>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</si>
  <si>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</si>
  <si>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</si>
  <si>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</si>
  <si>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</si>
  <si>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</si>
  <si>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</si>
  <si>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</si>
  <si>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</si>
  <si>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</si>
  <si>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</si>
  <si>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</si>
  <si>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</si>
  <si>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</si>
  <si>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</si>
  <si>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</si>
  <si>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</si>
  <si>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</si>
  <si>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</si>
  <si>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</si>
  <si>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</si>
  <si>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</si>
  <si>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</si>
  <si>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</si>
  <si>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</si>
  <si>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</si>
  <si>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</si>
  <si>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</si>
  <si>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</si>
  <si>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</si>
  <si>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</si>
  <si>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</si>
  <si>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</si>
  <si>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</si>
  <si>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</si>
  <si>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</si>
  <si>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</si>
  <si>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</si>
  <si>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</si>
  <si>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</si>
  <si>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</si>
  <si>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</si>
  <si>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</si>
  <si>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</si>
  <si>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</si>
  <si>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</si>
  <si>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</si>
  <si>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</si>
  <si>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</si>
  <si>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</si>
  <si>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</si>
  <si>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</si>
  <si>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</si>
  <si>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</si>
  <si>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</si>
  <si>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</si>
  <si>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</si>
  <si>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</si>
  <si>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</si>
  <si>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</si>
  <si>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</si>
  <si>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</si>
  <si>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</si>
  <si>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</si>
  <si>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</si>
  <si>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</si>
  <si>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</si>
  <si>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</si>
  <si>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</si>
  <si>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</si>
  <si>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</si>
  <si>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</si>
  <si>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</si>
  <si>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</si>
  <si>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</si>
  <si>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</si>
  <si>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</si>
  <si>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</si>
  <si>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</si>
  <si>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</si>
  <si>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</si>
  <si>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</si>
  <si>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</si>
  <si>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</si>
  <si>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</si>
  <si>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</si>
  <si>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</si>
  <si>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</si>
  <si>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</si>
  <si>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</si>
  <si>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</si>
  <si>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</si>
  <si>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</si>
  <si>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</si>
  <si>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</si>
  <si>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</si>
  <si>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</si>
  <si>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</si>
  <si>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</si>
  <si>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</si>
  <si>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</si>
  <si>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</si>
  <si>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</si>
  <si>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</si>
  <si>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</si>
  <si>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</si>
  <si>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</si>
  <si>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</si>
  <si>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</si>
  <si>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</si>
  <si>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</si>
  <si>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</si>
  <si>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</si>
  <si>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</si>
  <si>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</si>
  <si>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</si>
  <si>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</si>
  <si>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</si>
  <si>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</si>
  <si>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</si>
  <si>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</si>
  <si>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</si>
  <si>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</si>
  <si>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</si>
  <si>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</si>
  <si>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</si>
  <si>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</si>
  <si>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</si>
  <si>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</si>
  <si>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</si>
  <si>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</si>
  <si>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</si>
  <si>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</si>
  <si>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</si>
  <si>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</si>
  <si>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</si>
  <si>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</si>
  <si>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</si>
  <si>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</si>
  <si>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</si>
  <si>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</si>
  <si>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</si>
  <si>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</si>
  <si>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</si>
  <si>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</si>
  <si>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</si>
  <si>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</si>
  <si>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</si>
  <si>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</si>
  <si>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</si>
  <si>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</si>
  <si>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</si>
  <si>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</si>
  <si>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</si>
  <si>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</si>
  <si>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</si>
  <si>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</si>
  <si>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</si>
  <si>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</si>
  <si>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</si>
  <si>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</si>
  <si>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</si>
  <si>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</si>
  <si>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</si>
  <si>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</si>
  <si>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</si>
  <si>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</si>
  <si>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</si>
  <si>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</si>
  <si>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</si>
  <si>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</si>
  <si>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</si>
  <si>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</si>
  <si>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</si>
  <si>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</si>
  <si>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</si>
  <si>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</si>
  <si>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</si>
  <si>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</si>
  <si>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</si>
  <si>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</si>
  <si>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</si>
  <si>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</si>
  <si>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</si>
  <si>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</si>
  <si>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</si>
  <si>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</si>
  <si>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</si>
  <si>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</si>
  <si>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</si>
  <si>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</si>
  <si>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</si>
  <si>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</si>
  <si>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</si>
  <si>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</si>
  <si>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</si>
  <si>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</si>
  <si>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</si>
  <si>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</si>
  <si>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</si>
  <si>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</si>
  <si>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</si>
  <si>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</si>
  <si>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</si>
  <si>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</si>
  <si>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</si>
  <si>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</si>
  <si>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</si>
  <si>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</si>
  <si>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</si>
  <si>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</si>
  <si>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</si>
  <si>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</si>
  <si>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</si>
  <si>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</si>
  <si>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</si>
  <si>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</si>
  <si>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</si>
  <si>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</si>
  <si>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</si>
  <si>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</si>
  <si>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</si>
  <si>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</si>
  <si>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</si>
  <si>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</si>
  <si>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</si>
  <si>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</si>
  <si>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</si>
  <si>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</si>
  <si>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</si>
  <si>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</si>
  <si>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</si>
  <si>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</si>
  <si>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</si>
  <si>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</si>
  <si>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</si>
  <si>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</si>
  <si>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</si>
  <si>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</si>
  <si>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</si>
  <si>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</si>
  <si>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</si>
  <si>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</si>
  <si>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</si>
  <si>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</si>
  <si>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</si>
  <si>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</si>
  <si>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</si>
  <si>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</si>
  <si>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</si>
  <si>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</si>
  <si>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</si>
  <si>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</si>
  <si>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</si>
  <si>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</si>
  <si>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</si>
  <si>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</si>
  <si>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</si>
  <si>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</si>
  <si>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</si>
  <si>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</si>
  <si>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</si>
  <si>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</si>
  <si>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</si>
  <si>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</si>
  <si>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</si>
  <si>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</si>
  <si>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</si>
  <si>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</si>
  <si>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</si>
  <si>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</si>
  <si>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</si>
  <si>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</si>
  <si>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</si>
  <si>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</si>
  <si>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</si>
  <si>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</si>
  <si>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</si>
  <si>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</si>
  <si>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</si>
  <si>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</si>
  <si>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</si>
  <si>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</si>
  <si>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</si>
  <si>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</si>
  <si>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</si>
  <si>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</si>
  <si>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</si>
  <si>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</si>
  <si>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</si>
  <si>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</si>
  <si>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</si>
  <si>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</si>
  <si>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</si>
  <si>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</si>
  <si>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</si>
  <si>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</si>
  <si>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</si>
  <si>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</si>
  <si>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</si>
  <si>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</si>
  <si>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</si>
  <si>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</si>
  <si>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</si>
  <si>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</si>
  <si>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</si>
  <si>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</si>
  <si>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</si>
  <si>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</si>
  <si>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</si>
  <si>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</si>
  <si>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</si>
  <si>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</si>
  <si>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</si>
  <si>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</si>
  <si>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</si>
  <si>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</si>
  <si>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</si>
  <si>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</si>
  <si>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</si>
  <si>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</si>
  <si>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</si>
  <si>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</si>
  <si>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</si>
  <si>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</si>
  <si>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</si>
  <si>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</si>
  <si>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</si>
  <si>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</si>
  <si>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</si>
  <si>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</si>
  <si>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</si>
  <si>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</si>
  <si>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</si>
  <si>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</si>
  <si>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</si>
  <si>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</si>
  <si>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</si>
  <si>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</si>
  <si>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</si>
  <si>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</si>
  <si>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</si>
  <si>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</si>
  <si>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</si>
  <si>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</si>
  <si>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</si>
  <si>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</si>
  <si>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</si>
  <si>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</si>
  <si>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</si>
  <si>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</si>
  <si>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</si>
  <si>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</si>
  <si>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</si>
  <si>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</si>
  <si>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</si>
  <si>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</si>
  <si>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</si>
  <si>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</si>
  <si>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</si>
  <si>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</si>
  <si>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</si>
  <si>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</si>
  <si>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</si>
  <si>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</si>
  <si>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</si>
  <si>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</si>
  <si>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</si>
  <si>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</si>
  <si>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</si>
  <si>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</si>
  <si>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</si>
  <si>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</si>
  <si>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</si>
  <si>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</si>
  <si>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</si>
  <si>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</si>
  <si>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</si>
  <si>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</si>
  <si>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</si>
  <si>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</si>
  <si>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</si>
  <si>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</si>
  <si>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</si>
  <si>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</si>
  <si>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</si>
  <si>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</si>
  <si>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</si>
  <si>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</si>
  <si>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</si>
  <si>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</si>
  <si>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</si>
  <si>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</si>
  <si>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</si>
  <si>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</si>
  <si>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</si>
  <si>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</si>
  <si>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</si>
  <si>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</si>
  <si>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</si>
  <si>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</si>
  <si>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</si>
  <si>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</si>
  <si>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</si>
  <si>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</si>
  <si>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</si>
  <si>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</si>
  <si>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</si>
  <si>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</si>
  <si>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</si>
  <si>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</si>
  <si>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</si>
  <si>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</si>
  <si>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</si>
  <si>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</si>
  <si>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</si>
  <si>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</si>
  <si>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</si>
  <si>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</si>
  <si>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</si>
  <si>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</si>
  <si>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</si>
  <si>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</si>
  <si>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</si>
  <si>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</si>
  <si>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</si>
  <si>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</si>
  <si>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</si>
  <si>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</si>
  <si>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</si>
  <si>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</si>
  <si>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</si>
  <si>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</si>
  <si>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</si>
  <si>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</si>
  <si>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</si>
  <si>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</si>
  <si>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</si>
  <si>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</si>
  <si>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</si>
  <si>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</si>
  <si>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</si>
  <si>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</si>
  <si>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</si>
  <si>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</si>
  <si>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</si>
  <si>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</si>
  <si>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</si>
  <si>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</si>
  <si>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</si>
  <si>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</si>
  <si>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</si>
  <si>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</si>
  <si>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</si>
  <si>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</si>
  <si>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</si>
  <si>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</si>
  <si>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</si>
  <si>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</si>
  <si>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</si>
  <si>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</si>
  <si>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</si>
  <si>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</si>
  <si>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</si>
  <si>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</si>
  <si>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</si>
  <si>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</si>
  <si>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</si>
  <si>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</si>
  <si>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</si>
  <si>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</si>
  <si>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</si>
  <si>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</si>
  <si>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</si>
  <si>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</si>
  <si>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</si>
  <si>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</si>
  <si>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</si>
  <si>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</si>
  <si>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</si>
  <si>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</si>
  <si>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</si>
  <si>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</si>
  <si>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</si>
  <si>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</si>
  <si>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</si>
  <si>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</si>
  <si>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</si>
  <si>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</si>
  <si>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</si>
  <si>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</si>
  <si>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</si>
  <si>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</si>
  <si>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</si>
  <si>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</si>
  <si>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</si>
  <si>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</si>
  <si>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</si>
  <si>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</si>
  <si>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</si>
  <si>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</si>
  <si>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</si>
  <si>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</si>
  <si>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</si>
  <si>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</si>
  <si>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</si>
  <si>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</si>
  <si>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</si>
  <si>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</si>
  <si>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</si>
  <si>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</si>
  <si>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</si>
  <si>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</si>
  <si>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</si>
  <si>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</si>
  <si>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</si>
  <si>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</si>
  <si>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</si>
  <si>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</si>
  <si>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</si>
  <si>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</si>
  <si>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</si>
  <si>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</si>
  <si>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</si>
  <si>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</si>
  <si>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</si>
  <si>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</si>
  <si>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</si>
  <si>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</si>
  <si>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</si>
  <si>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</si>
  <si>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</si>
  <si>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</si>
  <si>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</si>
  <si>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</si>
  <si>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</si>
  <si>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</si>
  <si>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</si>
  <si>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</si>
  <si>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</si>
  <si>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</si>
  <si>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</si>
  <si>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</si>
  <si>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</si>
  <si>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</si>
  <si>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</si>
  <si>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</si>
  <si>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</si>
  <si>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</si>
  <si>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</si>
  <si>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</si>
  <si>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</si>
  <si>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</si>
  <si>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</si>
  <si>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</si>
  <si>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</si>
  <si>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</si>
  <si>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</si>
  <si>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</si>
  <si>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</si>
  <si>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</si>
  <si>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</si>
  <si>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</si>
  <si>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</si>
  <si>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</si>
  <si>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</si>
  <si>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</si>
  <si>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</si>
  <si>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</si>
  <si>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</si>
  <si>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</si>
  <si>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</si>
  <si>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</si>
  <si>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</si>
  <si>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</si>
  <si>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</si>
  <si>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</si>
  <si>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</si>
  <si>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</si>
  <si>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</si>
  <si>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</si>
  <si>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</si>
  <si>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</si>
  <si>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</si>
  <si>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</si>
  <si>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</si>
  <si>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</si>
  <si>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</si>
  <si>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</si>
  <si>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</si>
  <si>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</si>
  <si>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</si>
  <si>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</si>
  <si>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</si>
  <si>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</si>
  <si>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</si>
  <si>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</si>
  <si>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</si>
  <si>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</si>
  <si>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</si>
  <si>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</si>
  <si>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</si>
  <si>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</si>
  <si>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</si>
  <si>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</si>
  <si>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</si>
  <si>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</si>
  <si>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</si>
  <si>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</si>
  <si>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</si>
  <si>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</si>
  <si>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</si>
  <si>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</si>
  <si>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</si>
  <si>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</si>
  <si>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</si>
  <si>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</si>
  <si>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</si>
  <si>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</si>
  <si>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</si>
  <si>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</si>
  <si>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</si>
  <si>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</si>
  <si>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</si>
  <si>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</si>
  <si>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</si>
  <si>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</si>
  <si>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</si>
  <si>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</si>
  <si>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</si>
  <si>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</si>
  <si>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</si>
  <si>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</si>
  <si>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</si>
  <si>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</si>
  <si>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</si>
  <si>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</si>
  <si>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</si>
  <si>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</si>
  <si>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</si>
  <si>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</si>
  <si>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</si>
  <si>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</si>
  <si>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</si>
  <si>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</si>
  <si>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</si>
  <si>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</si>
  <si>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</si>
  <si>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</si>
  <si>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</si>
  <si>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</si>
  <si>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</si>
  <si>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</si>
  <si>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</si>
  <si>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</si>
  <si>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</si>
  <si>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</si>
  <si>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</si>
  <si>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</si>
  <si>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</si>
  <si>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</si>
  <si>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</si>
  <si>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</si>
  <si>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</si>
  <si>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</si>
  <si>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</si>
  <si>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</si>
  <si>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</si>
  <si>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</si>
  <si>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</si>
  <si>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</si>
  <si>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</si>
  <si>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</si>
  <si>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</si>
  <si>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</si>
  <si>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</si>
  <si>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</si>
  <si>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</si>
  <si>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</si>
  <si>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</si>
  <si>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</si>
  <si>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</si>
  <si>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</si>
  <si>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</si>
  <si>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</si>
  <si>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</si>
  <si>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</si>
  <si>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</si>
  <si>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</si>
  <si>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</si>
  <si>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</si>
  <si>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</si>
  <si>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</si>
  <si>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</si>
  <si>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</si>
  <si>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</si>
  <si>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</si>
  <si>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</si>
  <si>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</si>
  <si>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</si>
  <si>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</si>
  <si>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</si>
  <si>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</si>
  <si>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</si>
  <si>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</si>
  <si>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</si>
  <si>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</si>
  <si>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</si>
  <si>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</si>
  <si>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</si>
  <si>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</si>
  <si>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</si>
  <si>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</si>
  <si>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</si>
  <si>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</si>
  <si>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</si>
  <si>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</si>
  <si>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</si>
  <si>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</si>
  <si>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</si>
  <si>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</si>
  <si>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</si>
  <si>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</si>
  <si>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</si>
  <si>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</si>
  <si>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</si>
  <si>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</si>
  <si>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</si>
  <si>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</si>
  <si>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</si>
  <si>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</si>
  <si>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</si>
  <si>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</si>
  <si>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</si>
  <si>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</si>
  <si>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</si>
  <si>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</si>
  <si>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</si>
  <si>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</si>
  <si>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</si>
  <si>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</si>
  <si>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</si>
  <si>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</si>
  <si>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</si>
  <si>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</si>
  <si>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</si>
  <si>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</si>
  <si>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</si>
  <si>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</si>
  <si>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</si>
  <si>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</si>
  <si>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</si>
  <si>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</si>
  <si>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</si>
  <si>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</si>
  <si>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</si>
  <si>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</si>
  <si>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</si>
  <si>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</si>
  <si>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</si>
  <si>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</si>
  <si>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</si>
  <si>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</si>
  <si>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</si>
  <si>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</si>
  <si>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</si>
  <si>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</si>
  <si>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</si>
  <si>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</si>
  <si>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</si>
  <si>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</si>
  <si>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</si>
  <si>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</si>
  <si>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</si>
  <si>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</si>
  <si>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</si>
  <si>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</si>
  <si>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</si>
  <si>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</si>
  <si>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</si>
  <si>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</si>
  <si>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</si>
  <si>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</si>
  <si>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</si>
  <si>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</si>
  <si>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</si>
  <si>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</si>
  <si>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</si>
  <si>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</si>
  <si>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</si>
  <si>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</si>
  <si>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</si>
  <si>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</si>
  <si>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</si>
  <si>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</si>
  <si>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</si>
  <si>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</si>
  <si>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</si>
  <si>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</si>
  <si>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</si>
  <si>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</si>
  <si>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</si>
  <si>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</si>
  <si>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</si>
  <si>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</si>
  <si>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</si>
  <si>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</si>
  <si>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</si>
  <si>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</si>
  <si>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</si>
  <si>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</si>
  <si>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</si>
  <si>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</si>
  <si>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</si>
  <si>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</si>
  <si>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</si>
  <si>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</si>
  <si>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</si>
  <si>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</si>
  <si>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</si>
  <si>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</si>
  <si>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</si>
  <si>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</si>
  <si>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</si>
  <si>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</si>
  <si>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</si>
  <si>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</si>
  <si>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</si>
  <si>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</si>
  <si>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</si>
  <si>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</si>
  <si>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</si>
  <si>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</si>
  <si>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</si>
  <si>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</si>
  <si>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</si>
  <si>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</si>
  <si>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</si>
  <si>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</si>
  <si>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</si>
  <si>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</si>
  <si>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</si>
  <si>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</si>
  <si>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</si>
  <si>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</si>
  <si>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</si>
  <si>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</si>
  <si>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</si>
  <si>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</si>
  <si>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</si>
  <si>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</si>
  <si>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</si>
  <si>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</si>
  <si>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</si>
  <si>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</si>
  <si>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</si>
  <si>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</si>
  <si>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</si>
  <si>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</si>
  <si>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</si>
  <si>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</si>
  <si>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</si>
  <si>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</si>
  <si>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</si>
  <si>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</si>
  <si>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</si>
  <si>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</si>
  <si>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</si>
  <si>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</si>
  <si>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</si>
  <si>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</si>
  <si>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</si>
  <si>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</si>
  <si>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</si>
  <si>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</si>
  <si>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</si>
  <si>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</si>
  <si>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</si>
  <si>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</si>
  <si>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</si>
  <si>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</si>
  <si>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</si>
  <si>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</si>
  <si>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</si>
  <si>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</si>
  <si>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</si>
  <si>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</si>
  <si>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</si>
  <si>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</si>
  <si>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</si>
  <si>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</si>
  <si>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</si>
  <si>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</si>
  <si>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</si>
  <si>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</si>
  <si>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</si>
  <si>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</si>
  <si>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</si>
  <si>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</si>
  <si>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</si>
  <si>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</si>
  <si>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</si>
  <si>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</si>
  <si>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</si>
  <si>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</si>
  <si>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</si>
  <si>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</si>
  <si>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</si>
  <si>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</si>
  <si>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</si>
  <si>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</si>
  <si>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</si>
  <si>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</si>
  <si>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</si>
  <si>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</si>
  <si>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</si>
  <si>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</si>
  <si>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</si>
  <si>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</si>
  <si>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</si>
  <si>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</si>
  <si>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</si>
  <si>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</si>
  <si>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</si>
  <si>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</si>
  <si>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</si>
  <si>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</si>
  <si>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</si>
  <si>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</si>
  <si>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</si>
  <si>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</si>
  <si>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</si>
  <si>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</si>
  <si>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</si>
  <si>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</si>
  <si>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</si>
  <si>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</si>
  <si>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</si>
  <si>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</si>
  <si>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</si>
  <si>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</si>
  <si>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</si>
  <si>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</si>
  <si>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</si>
  <si>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</si>
  <si>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</si>
  <si>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</si>
  <si>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</si>
  <si>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</si>
  <si>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</si>
  <si>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</si>
  <si>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</si>
  <si>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</si>
  <si>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</si>
  <si>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</si>
  <si>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</si>
  <si>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</si>
  <si>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</si>
  <si>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</si>
  <si>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</si>
  <si>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</si>
  <si>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</si>
  <si>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</si>
  <si>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</si>
  <si>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</si>
  <si>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</si>
  <si>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</si>
  <si>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</si>
  <si>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</si>
  <si>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</si>
  <si>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</si>
  <si>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</si>
  <si>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</si>
  <si>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</si>
  <si>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</si>
  <si>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</si>
  <si>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</si>
  <si>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</si>
  <si>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</si>
  <si>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</si>
  <si>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</si>
  <si>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</si>
  <si>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</si>
  <si>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</si>
  <si>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</si>
  <si>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</si>
  <si>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</si>
  <si>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</si>
  <si>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</si>
  <si>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</si>
  <si>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</si>
  <si>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</si>
  <si>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</si>
  <si>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</si>
  <si>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</si>
  <si>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</si>
  <si>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</si>
  <si>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</si>
  <si>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</si>
  <si>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</si>
  <si>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</si>
  <si>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</si>
  <si>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</si>
  <si>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</si>
  <si>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</si>
  <si>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</si>
  <si>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</si>
  <si>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</si>
  <si>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</si>
  <si>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</si>
  <si>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</si>
  <si>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</si>
  <si>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</si>
  <si>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</si>
  <si>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</si>
  <si>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</si>
  <si>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</si>
  <si>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</si>
  <si>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</si>
  <si>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</si>
  <si>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</si>
  <si>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</si>
  <si>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</si>
  <si>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</si>
  <si>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</si>
  <si>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</si>
  <si>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</si>
  <si>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</si>
  <si>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</si>
  <si>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</si>
  <si>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</si>
  <si>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</si>
  <si>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</si>
  <si>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</si>
  <si>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</si>
  <si>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</si>
  <si>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</si>
  <si>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</si>
  <si>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</si>
  <si>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</si>
  <si>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</si>
  <si>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</si>
  <si>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</si>
  <si>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</si>
  <si>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</si>
  <si>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</si>
  <si>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</si>
  <si>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</si>
  <si>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</si>
  <si>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</si>
  <si>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</si>
  <si>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</si>
  <si>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</si>
  <si>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</si>
  <si>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</si>
  <si>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</si>
  <si>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</si>
  <si>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</si>
  <si>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</si>
  <si>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</si>
  <si>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</si>
  <si>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</si>
  <si>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</si>
  <si>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</si>
  <si>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</si>
  <si>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</si>
  <si>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</si>
  <si>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</si>
  <si>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</si>
  <si>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</si>
  <si>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</si>
  <si>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</si>
  <si>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</si>
  <si>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</si>
  <si>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</si>
  <si>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</si>
  <si>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</si>
  <si>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</si>
  <si>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</si>
  <si>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</si>
  <si>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</si>
  <si>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</si>
  <si>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</si>
  <si>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</si>
  <si>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</si>
  <si>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</si>
  <si>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</si>
  <si>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</si>
  <si>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</si>
  <si>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</si>
  <si>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</si>
  <si>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</si>
  <si>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</si>
  <si>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</si>
  <si>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</si>
  <si>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</si>
  <si>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</si>
  <si>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</si>
  <si>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</si>
  <si>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</si>
  <si>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</si>
  <si>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</si>
  <si>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</si>
  <si>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</si>
  <si>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</si>
  <si>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</si>
  <si>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</si>
  <si>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</si>
  <si>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</si>
  <si>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</si>
  <si>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</si>
  <si>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</si>
  <si>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</si>
  <si>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</si>
  <si>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</si>
  <si>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</si>
  <si>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</si>
  <si>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</si>
  <si>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</si>
  <si>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</si>
  <si>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</si>
  <si>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</si>
  <si>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</si>
  <si>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</si>
  <si>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</si>
  <si>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</si>
  <si>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</si>
  <si>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</si>
  <si>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</si>
  <si>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</si>
  <si>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</si>
  <si>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</si>
  <si>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</si>
  <si>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</si>
  <si>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</si>
  <si>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</si>
  <si>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</si>
  <si>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</si>
  <si>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</si>
  <si>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</si>
  <si>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</si>
  <si>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</si>
  <si>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</si>
  <si>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</si>
  <si>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</si>
  <si>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</si>
  <si>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</si>
  <si>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</si>
  <si>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</si>
  <si>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</si>
  <si>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</si>
  <si>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</si>
  <si>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</si>
  <si>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</si>
  <si>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</si>
  <si>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</si>
  <si>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</si>
  <si>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</si>
  <si>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</si>
  <si>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</si>
  <si>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</si>
  <si>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</si>
  <si>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</si>
  <si>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</si>
  <si>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</si>
  <si>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</si>
  <si>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</si>
  <si>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</si>
  <si>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</si>
  <si>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</si>
  <si>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</si>
  <si>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</si>
  <si>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</si>
  <si>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</si>
  <si>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</si>
  <si>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</si>
  <si>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</si>
  <si>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</si>
  <si>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</si>
  <si>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</si>
  <si>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</si>
  <si>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</si>
  <si>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</si>
  <si>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</si>
  <si>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</si>
  <si>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</si>
  <si>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</si>
  <si>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</si>
  <si>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</si>
  <si>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</si>
  <si>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</si>
  <si>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</si>
  <si>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</si>
  <si>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</si>
  <si>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</si>
  <si>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</si>
  <si>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</si>
  <si>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</si>
  <si>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</si>
  <si>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</si>
  <si>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</si>
  <si>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</si>
  <si>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</si>
  <si>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</si>
  <si>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</si>
  <si>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</si>
  <si>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</si>
  <si>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</si>
  <si>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</si>
  <si>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</si>
  <si>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</si>
  <si>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</si>
  <si>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</si>
  <si>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</si>
  <si>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</si>
  <si>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</si>
  <si>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</si>
  <si>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</si>
  <si>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</si>
  <si>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</si>
  <si>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</si>
  <si>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</si>
  <si>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</si>
  <si>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</si>
  <si>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</si>
  <si>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</si>
  <si>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</si>
  <si>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</si>
  <si>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</si>
  <si>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</si>
  <si>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</si>
  <si>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</si>
  <si>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</si>
  <si>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</si>
  <si>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</si>
  <si>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</si>
  <si>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</si>
  <si>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</si>
  <si>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</si>
  <si>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</si>
  <si>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</si>
  <si>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</si>
  <si>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</si>
  <si>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</si>
  <si>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</si>
  <si>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</si>
  <si>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</si>
  <si>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</si>
  <si>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</si>
  <si>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</si>
  <si>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</si>
  <si>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</si>
  <si>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</si>
  <si>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</si>
  <si>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</si>
  <si>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</si>
  <si>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</si>
  <si>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</si>
  <si>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</si>
  <si>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</si>
  <si>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</si>
  <si>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</si>
  <si>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</si>
  <si>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</si>
  <si>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</si>
  <si>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</si>
  <si>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</si>
  <si>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</si>
  <si>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</si>
  <si>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</si>
  <si>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</si>
  <si>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</si>
  <si>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</si>
  <si>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</si>
  <si>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</si>
  <si>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</si>
  <si>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</si>
  <si>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</si>
  <si>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</si>
  <si>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</si>
  <si>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</si>
  <si>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</si>
  <si>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</si>
  <si>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</si>
  <si>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</si>
  <si>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</si>
  <si>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</si>
  <si>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</si>
  <si>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</si>
  <si>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</si>
  <si>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</si>
  <si>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</si>
  <si>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</si>
  <si>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</si>
  <si>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</si>
  <si>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</si>
  <si>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</si>
  <si>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</si>
  <si>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</si>
  <si>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</si>
  <si>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</si>
  <si>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</si>
  <si>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</si>
  <si>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</si>
  <si>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</si>
  <si>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</si>
  <si>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</si>
  <si>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</si>
  <si>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</si>
  <si>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</si>
  <si>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</si>
  <si>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</si>
  <si>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</si>
  <si>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</si>
  <si>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</si>
  <si>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</si>
  <si>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</si>
  <si>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</si>
  <si>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</si>
  <si>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</si>
  <si>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</si>
  <si>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</si>
  <si>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</si>
  <si>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</si>
  <si>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</si>
  <si>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</si>
  <si>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</si>
  <si>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</si>
  <si>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</si>
  <si>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</si>
  <si>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</si>
  <si>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</si>
  <si>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</si>
  <si>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</si>
  <si>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</si>
  <si>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</si>
  <si>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</si>
  <si>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</si>
  <si>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</si>
  <si>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</si>
  <si>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</si>
  <si>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</si>
  <si>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</si>
  <si>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</si>
  <si>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</si>
  <si>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</si>
  <si>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</si>
  <si>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</si>
  <si>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</si>
  <si>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</si>
  <si>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</si>
  <si>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</si>
  <si>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</si>
  <si>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</si>
  <si>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</si>
  <si>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</si>
  <si>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</si>
  <si>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</si>
  <si>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</si>
  <si>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</si>
  <si>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</si>
  <si>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</si>
  <si>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</si>
  <si>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</si>
  <si>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</si>
  <si>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</si>
  <si>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</si>
  <si>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</si>
  <si>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</si>
  <si>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</si>
  <si>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</si>
  <si>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</si>
  <si>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</si>
  <si>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</si>
  <si>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</si>
  <si>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</si>
  <si>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</si>
  <si>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</si>
  <si>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</si>
  <si>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</si>
  <si>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</si>
  <si>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</si>
  <si>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</si>
  <si>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</si>
  <si>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</si>
  <si>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</si>
  <si>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</si>
  <si>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</si>
  <si>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</si>
  <si>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</si>
  <si>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</si>
  <si>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</si>
  <si>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</si>
  <si>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</si>
  <si>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</si>
  <si>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</si>
  <si>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</si>
  <si>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</si>
  <si>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</si>
  <si>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</si>
  <si>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</si>
  <si>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</si>
  <si>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</si>
  <si>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</si>
  <si>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</si>
  <si>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</si>
  <si>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</si>
  <si>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</si>
  <si>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</si>
  <si>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</si>
  <si>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</si>
  <si>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</si>
  <si>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</si>
  <si>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</si>
  <si>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</si>
  <si>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</si>
  <si>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</si>
  <si>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</si>
  <si>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</si>
  <si>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</si>
  <si>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</si>
  <si>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</si>
  <si>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</si>
  <si>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</si>
  <si>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</si>
  <si>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</si>
  <si>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</si>
  <si>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</si>
  <si>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</si>
  <si>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</si>
  <si>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</si>
  <si>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</si>
  <si>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</si>
  <si>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</si>
  <si>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</si>
  <si>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</si>
  <si>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</si>
  <si>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</si>
  <si>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</si>
  <si>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</si>
  <si>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</si>
  <si>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</si>
  <si>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</si>
  <si>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</si>
  <si>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</si>
  <si>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</si>
  <si>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</si>
  <si>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</si>
  <si>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</si>
  <si>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</si>
  <si>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</si>
  <si>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</si>
  <si>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</si>
  <si>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</si>
  <si>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</si>
  <si>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</si>
  <si>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</si>
  <si>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</si>
  <si>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</si>
  <si>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</si>
  <si>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</si>
  <si>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</si>
  <si>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</si>
  <si>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</si>
  <si>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</si>
  <si>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</si>
  <si>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</si>
  <si>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</si>
  <si>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</si>
  <si>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</si>
  <si>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</si>
  <si>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</si>
  <si>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</si>
  <si>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</si>
  <si>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</si>
  <si>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</si>
  <si>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</si>
  <si>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</si>
  <si>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</si>
  <si>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</si>
  <si>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</si>
  <si>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</si>
  <si>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</si>
  <si>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</si>
  <si>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</si>
  <si>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</si>
  <si>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</si>
  <si>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</si>
  <si>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</si>
  <si>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</si>
  <si>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</si>
  <si>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</si>
  <si>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</si>
  <si>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</si>
  <si>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</si>
  <si>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</si>
  <si>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</si>
  <si>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</si>
  <si>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</si>
  <si>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</si>
  <si>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</si>
  <si>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</si>
  <si>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</si>
  <si>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</si>
  <si>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</si>
  <si>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</si>
  <si>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</si>
  <si>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</si>
  <si>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</si>
  <si>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</si>
  <si>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</si>
  <si>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</si>
  <si>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</si>
  <si>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</si>
  <si>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</si>
  <si>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</si>
  <si>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</si>
  <si>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</si>
  <si>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</si>
  <si>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</si>
  <si>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</si>
  <si>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</si>
  <si>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</si>
  <si>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</si>
  <si>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</si>
  <si>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</si>
  <si>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</si>
  <si>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</si>
  <si>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</si>
  <si>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</si>
  <si>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</si>
  <si>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</si>
  <si>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</si>
  <si>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</si>
  <si>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</si>
  <si>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</si>
  <si>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</si>
  <si>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</si>
  <si>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</si>
  <si>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</si>
  <si>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</si>
  <si>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</si>
  <si>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</si>
  <si>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</si>
  <si>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</si>
  <si>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</si>
  <si>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</si>
  <si>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</si>
  <si>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</si>
  <si>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</si>
  <si>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</si>
  <si>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</si>
  <si>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</si>
  <si>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</si>
  <si>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</si>
  <si>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</si>
  <si>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</si>
  <si>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</si>
  <si>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</si>
  <si>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</si>
  <si>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</si>
  <si>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</si>
  <si>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</si>
  <si>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</si>
  <si>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</si>
  <si>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</si>
  <si>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</si>
  <si>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</si>
  <si>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</si>
  <si>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</si>
  <si>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</si>
  <si>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</si>
  <si>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</si>
  <si>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</si>
  <si>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</si>
  <si>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</si>
  <si>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</si>
  <si>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</si>
  <si>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</si>
  <si>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</si>
  <si>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</si>
  <si>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</si>
  <si>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</si>
  <si>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</si>
  <si>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</si>
  <si>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</si>
  <si>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</si>
  <si>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</si>
  <si>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</si>
  <si>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</si>
  <si>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</si>
  <si>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</si>
  <si>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</si>
  <si>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</si>
  <si>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</si>
  <si>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</si>
  <si>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</si>
  <si>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</si>
  <si>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</si>
  <si>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</si>
  <si>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</si>
  <si>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</si>
  <si>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</si>
  <si>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</si>
  <si>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</si>
  <si>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</si>
  <si>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</si>
  <si>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</si>
  <si>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</si>
  <si>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</si>
  <si>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</si>
  <si>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</si>
  <si>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</si>
  <si>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</si>
  <si>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</si>
  <si>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</si>
  <si>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</si>
  <si>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</si>
  <si>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</si>
  <si>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</si>
  <si>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</si>
  <si>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</si>
  <si>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</si>
  <si>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</si>
  <si>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</si>
  <si>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</si>
  <si>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</si>
  <si>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</si>
  <si>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</si>
  <si>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</si>
  <si>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</si>
  <si>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</si>
  <si>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</si>
  <si>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</si>
  <si>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</si>
  <si>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</si>
  <si>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</si>
  <si>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</si>
  <si>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</si>
  <si>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</si>
  <si>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</si>
  <si>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</si>
  <si>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</si>
  <si>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</si>
  <si>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</si>
  <si>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</si>
  <si>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</si>
  <si>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</si>
  <si>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</si>
  <si>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</si>
  <si>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</si>
  <si>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</si>
  <si>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</si>
  <si>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</si>
  <si>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</si>
  <si>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</si>
  <si>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</si>
  <si>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</si>
  <si>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</si>
  <si>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</si>
  <si>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</si>
  <si>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</si>
  <si>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</si>
  <si>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</si>
  <si>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</si>
  <si>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</si>
  <si>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</si>
  <si>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</si>
  <si>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</si>
  <si>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</si>
  <si>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</si>
  <si>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</si>
  <si>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</si>
  <si>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</si>
  <si>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</si>
  <si>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</si>
  <si>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</si>
  <si>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</si>
  <si>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</si>
  <si>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</si>
  <si>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</si>
  <si>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</si>
  <si>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</si>
  <si>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</si>
  <si>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</si>
  <si>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</si>
  <si>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</si>
  <si>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</si>
  <si>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</si>
  <si>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</si>
  <si>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</si>
  <si>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</si>
  <si>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</si>
  <si>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</si>
  <si>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</si>
  <si>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</si>
  <si>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</si>
  <si>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</si>
  <si>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</si>
  <si>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</si>
  <si>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</si>
  <si>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</si>
  <si>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</si>
  <si>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</si>
  <si>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</si>
  <si>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</si>
  <si>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</si>
  <si>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</si>
  <si>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</si>
  <si>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</si>
  <si>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</si>
  <si>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</si>
  <si>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</si>
  <si>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</si>
  <si>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</si>
  <si>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</si>
  <si>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</si>
  <si>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</si>
  <si>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</si>
  <si>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</si>
  <si>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</si>
  <si>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</si>
  <si>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</si>
  <si>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</si>
  <si>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</si>
  <si>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</si>
  <si>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</si>
  <si>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</si>
  <si>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</si>
  <si>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</si>
  <si>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</si>
  <si>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</si>
  <si>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</si>
  <si>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</si>
  <si>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</si>
  <si>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</si>
  <si>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</si>
  <si>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</si>
  <si>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</si>
  <si>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</si>
  <si>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</si>
  <si>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</si>
  <si>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</si>
  <si>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</si>
  <si>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</si>
  <si>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</si>
  <si>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</si>
  <si>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</si>
  <si>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</si>
  <si>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</si>
  <si>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</si>
  <si>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</si>
  <si>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</si>
  <si>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</si>
  <si>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</si>
  <si>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</si>
  <si>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</si>
  <si>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</si>
  <si>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</si>
  <si>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</si>
  <si>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</si>
  <si>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</si>
  <si>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</si>
  <si>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</si>
  <si>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</si>
  <si>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</si>
  <si>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</si>
  <si>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</si>
  <si>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</si>
  <si>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</si>
  <si>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</si>
  <si>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</si>
  <si>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</si>
  <si>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</si>
  <si>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</si>
  <si>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</si>
  <si>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</si>
  <si>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</si>
  <si>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</si>
  <si>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</si>
  <si>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</si>
  <si>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</si>
  <si>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</si>
  <si>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</si>
  <si>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</si>
  <si>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</si>
  <si>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</si>
  <si>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</si>
  <si>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</si>
  <si>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</si>
  <si>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</si>
  <si>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</si>
  <si>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</si>
  <si>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</si>
  <si>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</si>
  <si>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</si>
  <si>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</si>
  <si>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</si>
  <si>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</si>
  <si>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</si>
  <si>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</si>
  <si>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</si>
  <si>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</si>
  <si>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</si>
  <si>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</si>
  <si>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</si>
  <si>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</si>
  <si>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</si>
  <si>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</si>
  <si>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</si>
  <si>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</si>
  <si>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</si>
  <si>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</si>
  <si>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</si>
  <si>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</si>
  <si>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</si>
  <si>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</si>
  <si>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</si>
  <si>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</si>
  <si>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</si>
  <si>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</si>
  <si>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</si>
  <si>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</si>
  <si>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</si>
  <si>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</si>
  <si>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</si>
  <si>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</si>
  <si>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</si>
  <si>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</si>
  <si>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</si>
  <si>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</si>
  <si>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</si>
  <si>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</si>
  <si>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</si>
  <si>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</si>
  <si>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</si>
  <si>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</si>
  <si>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</si>
  <si>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</si>
  <si>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</si>
  <si>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</si>
  <si>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</si>
  <si>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</si>
  <si>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</si>
  <si>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</si>
  <si>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</si>
  <si>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</si>
  <si>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</si>
  <si>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</si>
  <si>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</si>
  <si>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</si>
  <si>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</si>
  <si>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</si>
  <si>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</si>
  <si>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</si>
  <si>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</si>
  <si>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</si>
  <si>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</si>
  <si>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</si>
  <si>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</si>
  <si>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</si>
  <si>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</si>
  <si>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</si>
  <si>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</si>
  <si>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</si>
  <si>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</si>
  <si>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</si>
  <si>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</si>
  <si>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</si>
  <si>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</si>
  <si>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</si>
  <si>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</si>
  <si>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</si>
  <si>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</si>
  <si>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</si>
  <si>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</si>
  <si>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</si>
  <si>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</si>
  <si>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</si>
  <si>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</si>
  <si>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</si>
  <si>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</si>
  <si>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</si>
  <si>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</si>
  <si>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</si>
  <si>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</si>
  <si>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</si>
  <si>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</si>
  <si>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</si>
  <si>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</si>
  <si>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</si>
  <si>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</si>
  <si>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</si>
  <si>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</si>
  <si>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</si>
  <si>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</si>
  <si>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</si>
  <si>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</si>
  <si>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</si>
  <si>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</si>
  <si>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</si>
  <si>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</si>
  <si>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</si>
  <si>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</si>
  <si>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</si>
  <si>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</si>
  <si>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</si>
  <si>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</si>
  <si>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</si>
  <si>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</si>
  <si>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</si>
  <si>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</si>
  <si>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</si>
  <si>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</si>
  <si>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</si>
  <si>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</si>
  <si>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</si>
  <si>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</si>
  <si>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</si>
  <si>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</si>
  <si>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</si>
  <si>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</si>
  <si>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</si>
  <si>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</si>
  <si>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</si>
  <si>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</si>
  <si>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</si>
  <si>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</si>
  <si>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</si>
  <si>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</si>
  <si>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</si>
  <si>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</si>
  <si>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</si>
  <si>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</si>
  <si>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</si>
  <si>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</si>
  <si>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</si>
  <si>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</si>
  <si>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</si>
  <si>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</si>
  <si>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</si>
  <si>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</si>
  <si>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</si>
  <si>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</si>
  <si>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</si>
  <si>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</si>
  <si>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</si>
  <si>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</si>
  <si>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</si>
  <si>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</si>
  <si>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</si>
  <si>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</si>
  <si>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</si>
  <si>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</si>
  <si>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</si>
  <si>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</si>
  <si>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</si>
  <si>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</si>
  <si>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</si>
  <si>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</si>
  <si>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</si>
  <si>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</si>
  <si>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</si>
  <si>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</si>
  <si>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</si>
  <si>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</si>
  <si>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</si>
  <si>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</si>
  <si>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</si>
  <si>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</si>
  <si>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</si>
  <si>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</si>
  <si>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</si>
  <si>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</si>
  <si>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</si>
  <si>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</si>
  <si>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</si>
  <si>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</si>
  <si>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</si>
  <si>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</si>
  <si>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</si>
  <si>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</si>
  <si>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</si>
  <si>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</si>
  <si>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</si>
  <si>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</si>
  <si>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</si>
  <si>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</si>
  <si>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</si>
  <si>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</si>
  <si>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</si>
  <si>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</si>
  <si>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</si>
  <si>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</si>
  <si>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</si>
  <si>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</si>
  <si>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</si>
  <si>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</si>
  <si>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</si>
  <si>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</si>
  <si>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</si>
  <si>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</si>
  <si>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</si>
  <si>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</si>
  <si>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</si>
  <si>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</si>
  <si>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</si>
  <si>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</si>
  <si>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</si>
  <si>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</si>
  <si>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</si>
  <si>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</si>
  <si>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</si>
  <si>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</si>
  <si>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</si>
  <si>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</si>
  <si>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</si>
  <si>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</si>
  <si>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</si>
  <si>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</si>
  <si>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</si>
  <si>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</si>
  <si>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</si>
  <si>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</si>
  <si>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</si>
  <si>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</si>
  <si>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</si>
  <si>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</si>
  <si>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</si>
  <si>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</si>
  <si>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</si>
  <si>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</si>
  <si>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</si>
  <si>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</si>
  <si>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</si>
  <si>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</si>
  <si>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</si>
  <si>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</si>
  <si>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</si>
  <si>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</si>
  <si>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</si>
  <si>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</si>
  <si>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</si>
  <si>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</si>
  <si>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</si>
  <si>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</si>
  <si>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</si>
  <si>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</si>
  <si>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</si>
  <si>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</si>
  <si>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</si>
  <si>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</si>
  <si>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</si>
  <si>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</si>
  <si>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</si>
  <si>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</si>
  <si>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</si>
  <si>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</si>
  <si>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</si>
  <si>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</si>
  <si>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</si>
  <si>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</si>
  <si>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</si>
  <si>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</si>
  <si>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</si>
  <si>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</si>
  <si>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</si>
  <si>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</si>
  <si>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</si>
  <si>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</si>
  <si>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</si>
  <si>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</si>
  <si>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</si>
  <si>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</si>
  <si>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</si>
  <si>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</si>
  <si>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</si>
  <si>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</si>
  <si>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</si>
  <si>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</si>
  <si>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</si>
  <si>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</si>
  <si>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</si>
  <si>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</si>
  <si>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</si>
  <si>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</si>
  <si>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</si>
  <si>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</si>
  <si>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</si>
  <si>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</si>
  <si>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</si>
  <si>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</si>
  <si>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</si>
  <si>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</si>
  <si>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</si>
  <si>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</si>
  <si>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</si>
  <si>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</si>
  <si>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</si>
  <si>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</si>
  <si>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</si>
  <si>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</si>
  <si>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</si>
  <si>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</si>
  <si>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</si>
  <si>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</si>
  <si>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</si>
  <si>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</si>
  <si>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</si>
  <si>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</si>
  <si>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</si>
  <si>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</si>
  <si>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</si>
  <si>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</si>
  <si>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</si>
  <si>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</si>
  <si>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</si>
  <si>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</si>
  <si>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</si>
  <si>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</si>
  <si>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</si>
  <si>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</si>
  <si>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</si>
  <si>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</si>
  <si>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</si>
  <si>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</si>
  <si>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</si>
  <si>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</si>
  <si>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</si>
  <si>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</si>
  <si>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</si>
  <si>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</si>
  <si>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</si>
  <si>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</si>
  <si>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</si>
  <si>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</si>
  <si>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</si>
  <si>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</si>
  <si>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</si>
  <si>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</si>
  <si>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</si>
  <si>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</si>
  <si>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</si>
  <si>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</si>
  <si>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</si>
  <si>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</si>
  <si>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</si>
  <si>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</si>
  <si>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</si>
  <si>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</si>
  <si>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</si>
  <si>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</si>
  <si>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</si>
  <si>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</si>
  <si>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</si>
  <si>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</si>
  <si>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</si>
  <si>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</si>
  <si>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</si>
  <si>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</si>
  <si>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</si>
  <si>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</si>
  <si>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</si>
  <si>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</si>
  <si>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</si>
  <si>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</si>
  <si>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</si>
  <si>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</si>
  <si>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</si>
  <si>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</si>
  <si>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</si>
  <si>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</si>
  <si>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</si>
  <si>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</si>
  <si>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</si>
  <si>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</si>
  <si>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</si>
  <si>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</si>
  <si>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</si>
  <si>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</si>
  <si>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</si>
  <si>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</si>
  <si>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</si>
  <si>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</si>
  <si>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</si>
  <si>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</si>
  <si>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</si>
  <si>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</si>
  <si>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</si>
  <si>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</si>
  <si>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</si>
  <si>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</si>
  <si>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</si>
  <si>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</si>
  <si>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</si>
  <si>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</si>
  <si>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</si>
  <si>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</si>
  <si>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</si>
  <si>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</si>
  <si>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</si>
  <si>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</si>
  <si>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</si>
  <si>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</si>
  <si>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</si>
  <si>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</si>
  <si>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</si>
  <si>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</si>
  <si>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</si>
  <si>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</si>
  <si>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</si>
  <si>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</si>
  <si>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</si>
  <si>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</si>
  <si>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</si>
  <si>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</si>
  <si>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</si>
  <si>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</si>
  <si>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</si>
  <si>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</si>
  <si>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</si>
  <si>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</si>
  <si>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</si>
  <si>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</si>
  <si>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</si>
  <si>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</si>
  <si>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</si>
  <si>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</si>
  <si>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</si>
  <si>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</si>
  <si>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</si>
  <si>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</si>
  <si>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</si>
  <si>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</si>
  <si>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</si>
  <si>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</si>
  <si>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</si>
  <si>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</si>
  <si>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</si>
  <si>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</si>
  <si>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</si>
  <si>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</si>
  <si>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</si>
  <si>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</si>
  <si>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</si>
  <si>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</si>
  <si>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</si>
  <si>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</si>
  <si>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</si>
  <si>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</si>
  <si>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</si>
  <si>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</si>
  <si>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</si>
  <si>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</si>
  <si>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</si>
  <si>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</si>
  <si>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</si>
  <si>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</si>
  <si>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</si>
  <si>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</si>
  <si>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</si>
  <si>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</si>
  <si>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</si>
  <si>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</si>
  <si>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</si>
  <si>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</si>
  <si>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</si>
  <si>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</si>
  <si>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</si>
  <si>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</si>
  <si>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</si>
  <si>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</si>
  <si>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</si>
  <si>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</si>
  <si>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</si>
  <si>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</si>
  <si>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</si>
  <si>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</si>
  <si>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</si>
  <si>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</si>
  <si>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</si>
  <si>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</si>
  <si>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</si>
  <si>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</si>
  <si>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</si>
  <si>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</si>
  <si>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</si>
  <si>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</si>
  <si>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</si>
  <si>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</si>
  <si>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</si>
  <si>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</si>
  <si>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</si>
  <si>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</si>
  <si>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</si>
  <si>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</si>
  <si>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</si>
  <si>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</si>
  <si>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</si>
  <si>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</si>
  <si>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</si>
  <si>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</si>
  <si>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</si>
  <si>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</si>
  <si>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</si>
  <si>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</si>
  <si>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</si>
  <si>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</si>
  <si>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</si>
  <si>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</si>
  <si>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</si>
  <si>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</si>
  <si>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</si>
  <si>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</si>
  <si>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</si>
  <si>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</si>
  <si>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</si>
  <si>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</si>
  <si>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</si>
  <si>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</si>
  <si>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</si>
  <si>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</si>
  <si>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</si>
  <si>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</si>
  <si>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</si>
  <si>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</si>
  <si>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</si>
  <si>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</si>
  <si>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</si>
  <si>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</si>
  <si>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</si>
  <si>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</si>
  <si>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</si>
  <si>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</si>
  <si>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</si>
  <si>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</si>
  <si>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</si>
  <si>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</si>
  <si>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</si>
  <si>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</si>
  <si>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</si>
  <si>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</si>
  <si>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</si>
  <si>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</si>
  <si>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</si>
  <si>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</si>
  <si>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</si>
  <si>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</si>
  <si>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</si>
  <si>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</si>
  <si>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</si>
  <si>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</si>
  <si>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</si>
  <si>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</si>
  <si>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</si>
  <si>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</si>
  <si>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</si>
  <si>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</si>
  <si>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</si>
  <si>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</si>
  <si>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</si>
  <si>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</si>
  <si>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</si>
  <si>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</si>
  <si>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</si>
  <si>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</si>
  <si>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</si>
  <si>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</si>
  <si>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</si>
  <si>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</si>
  <si>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</si>
  <si>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</si>
  <si>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</si>
  <si>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</si>
  <si>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</si>
  <si>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</si>
  <si>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</si>
  <si>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</si>
  <si>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</si>
  <si>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</si>
  <si>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</si>
  <si>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</si>
  <si>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</si>
  <si>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</si>
  <si>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</si>
  <si>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</si>
  <si>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</si>
  <si>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</si>
  <si>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</si>
  <si>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</si>
  <si>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</si>
  <si>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</si>
  <si>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</si>
  <si>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</si>
  <si>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</si>
  <si>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</si>
  <si>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</si>
  <si>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</si>
  <si>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</si>
  <si>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</si>
  <si>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</si>
  <si>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</si>
  <si>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</si>
  <si>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</si>
  <si>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</si>
  <si>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</si>
  <si>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</si>
  <si>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</si>
  <si>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</si>
  <si>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</si>
  <si>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</si>
  <si>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</si>
  <si>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</si>
  <si>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</si>
  <si>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</si>
  <si>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</si>
  <si>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</si>
  <si>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</si>
  <si>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</si>
  <si>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</si>
  <si>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</si>
  <si>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</si>
  <si>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</si>
  <si>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</si>
  <si>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</si>
  <si>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</si>
  <si>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</si>
  <si>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</si>
  <si>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</si>
  <si>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</si>
  <si>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</si>
  <si>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</si>
  <si>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</si>
  <si>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</si>
  <si>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</si>
  <si>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</si>
  <si>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</si>
  <si>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</si>
  <si>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</si>
  <si>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</si>
  <si>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</si>
  <si>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</si>
  <si>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</si>
  <si>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</si>
  <si>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</si>
  <si>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</si>
  <si>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</si>
  <si>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</si>
  <si>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</si>
  <si>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</si>
  <si>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</si>
  <si>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</si>
  <si>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</si>
  <si>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</si>
  <si>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</si>
  <si>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</si>
  <si>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</si>
  <si>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</si>
  <si>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</si>
  <si>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</si>
  <si>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</si>
  <si>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</si>
  <si>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</si>
  <si>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</si>
  <si>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</si>
  <si>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</si>
  <si>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</si>
  <si>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</si>
  <si>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</si>
  <si>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</si>
  <si>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</si>
  <si>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</si>
  <si>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</si>
  <si>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</si>
  <si>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</si>
  <si>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</si>
  <si>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</si>
  <si>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</si>
  <si>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</si>
  <si>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</si>
  <si>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</si>
  <si>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</si>
  <si>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</si>
  <si>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</si>
  <si>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</si>
  <si>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</si>
  <si>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</si>
  <si>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</si>
  <si>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</si>
  <si>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</si>
  <si>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</si>
  <si>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</si>
  <si>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</si>
  <si>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</si>
  <si>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</si>
  <si>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</si>
  <si>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</si>
  <si>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</si>
  <si>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</si>
  <si>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</si>
  <si>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</si>
  <si>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</si>
  <si>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</si>
  <si>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</si>
  <si>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</si>
  <si>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</si>
  <si>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</si>
  <si>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</si>
  <si>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</si>
  <si>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</si>
  <si>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</si>
  <si>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</si>
  <si>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</si>
  <si>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</si>
  <si>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</si>
  <si>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</si>
  <si>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</si>
  <si>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</si>
  <si>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</si>
  <si>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</si>
  <si>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</si>
  <si>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</si>
  <si>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</si>
  <si>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</si>
  <si>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</si>
  <si>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</si>
  <si>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</si>
  <si>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</si>
  <si>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</si>
  <si>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</si>
  <si>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</si>
  <si>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</si>
  <si>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</si>
  <si>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</si>
  <si>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</si>
  <si>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</si>
  <si>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</si>
  <si>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</si>
  <si>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</si>
  <si>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</si>
  <si>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</si>
  <si>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</si>
  <si>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</si>
  <si>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</si>
  <si>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</si>
  <si>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</si>
  <si>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</si>
  <si>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</si>
  <si>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</si>
  <si>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</si>
  <si>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</si>
  <si>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</si>
  <si>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</si>
  <si>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</si>
  <si>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</si>
  <si>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</si>
  <si>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</si>
  <si>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</si>
  <si>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</si>
  <si>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</si>
  <si>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</si>
  <si>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</si>
  <si>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</si>
  <si>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</si>
  <si>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</si>
  <si>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</si>
  <si>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</si>
  <si>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</si>
  <si>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</si>
  <si>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</si>
  <si>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</si>
  <si>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</si>
  <si>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</si>
  <si>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</si>
  <si>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</si>
  <si>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</si>
  <si>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</si>
  <si>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</si>
  <si>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</si>
  <si>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</si>
  <si>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</si>
  <si>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</si>
  <si>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</si>
  <si>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</si>
  <si>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</si>
  <si>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</si>
  <si>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</si>
  <si>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</si>
  <si>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</si>
  <si>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</si>
  <si>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</si>
  <si>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</si>
  <si>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</si>
  <si>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</si>
  <si>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</si>
  <si>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</si>
  <si>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</si>
  <si>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</si>
  <si>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</si>
  <si>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</si>
  <si>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</si>
  <si>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</si>
  <si>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</si>
  <si>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</si>
  <si>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</si>
  <si>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</si>
  <si>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</si>
  <si>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</si>
  <si>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</si>
  <si>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</si>
  <si>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</si>
  <si>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</si>
  <si>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</si>
  <si>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</si>
  <si>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</si>
  <si>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</si>
  <si>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</si>
  <si>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</si>
  <si>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</si>
  <si>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</si>
  <si>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</si>
  <si>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</si>
  <si>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</si>
  <si>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</si>
  <si>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</si>
  <si>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</si>
  <si>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</si>
  <si>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</si>
  <si>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</si>
  <si>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</si>
  <si>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</si>
  <si>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</si>
  <si>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</si>
  <si>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</si>
  <si>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</si>
  <si>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</si>
  <si>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</si>
  <si>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</si>
  <si>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</si>
  <si>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</si>
  <si>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</si>
  <si>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</si>
  <si>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</si>
  <si>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</si>
  <si>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</si>
  <si>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</si>
  <si>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</si>
  <si>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</si>
  <si>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</si>
  <si>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</si>
  <si>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</si>
  <si>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</si>
  <si>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</si>
  <si>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</si>
  <si>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</si>
  <si>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</si>
  <si>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</si>
  <si>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</si>
  <si>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</si>
  <si>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</si>
  <si>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</si>
  <si>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</si>
  <si>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</si>
  <si>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</si>
  <si>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</si>
  <si>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</si>
  <si>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</si>
  <si>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</si>
  <si>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</si>
  <si>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</si>
  <si>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</si>
  <si>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</si>
  <si>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</si>
  <si>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</si>
  <si>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</si>
  <si>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</si>
  <si>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</si>
  <si>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</si>
  <si>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</si>
  <si>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</si>
  <si>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</si>
  <si>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</si>
  <si>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</si>
  <si>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</si>
  <si>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</si>
  <si>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</si>
  <si>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</si>
  <si>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</si>
  <si>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</si>
  <si>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</si>
  <si>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</si>
  <si>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</si>
  <si>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</si>
  <si>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</si>
  <si>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</si>
  <si>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</si>
  <si>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</si>
  <si>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</si>
  <si>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</si>
  <si>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</si>
  <si>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</si>
  <si>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</si>
  <si>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</si>
  <si>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</si>
  <si>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</si>
  <si>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</si>
  <si>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</si>
  <si>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</si>
  <si>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</si>
  <si>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</si>
  <si>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</si>
  <si>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</si>
  <si>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</si>
  <si>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</si>
  <si>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</si>
  <si>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</si>
  <si>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</si>
  <si>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</si>
  <si>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</si>
  <si>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</si>
  <si>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</si>
  <si>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</si>
  <si>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</si>
  <si>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</si>
  <si>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</si>
  <si>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</si>
  <si>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</si>
  <si>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</si>
  <si>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</si>
  <si>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</si>
  <si>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</si>
  <si>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</si>
  <si>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</si>
  <si>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</si>
  <si>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</si>
  <si>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</si>
  <si>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</si>
  <si>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</si>
  <si>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</si>
  <si>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</si>
  <si>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</si>
  <si>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</si>
  <si>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</si>
  <si>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</si>
  <si>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</si>
  <si>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</si>
  <si>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</si>
  <si>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</si>
  <si>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</si>
  <si>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</si>
  <si>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</si>
  <si>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</si>
  <si>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</si>
  <si>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</si>
  <si>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</si>
  <si>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</si>
  <si>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</si>
  <si>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</si>
  <si>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</si>
  <si>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</si>
  <si>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</si>
  <si>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</si>
  <si>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</si>
  <si>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</si>
  <si>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</si>
  <si>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</si>
  <si>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</si>
  <si>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</si>
  <si>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</si>
  <si>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</si>
  <si>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</si>
  <si>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</si>
  <si>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</si>
  <si>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</si>
  <si>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</si>
  <si>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</si>
  <si>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</si>
  <si>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</si>
  <si>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</si>
  <si>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</si>
  <si>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</si>
  <si>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</si>
  <si>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</si>
  <si>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</si>
  <si>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</si>
  <si>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</si>
  <si>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</si>
  <si>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</si>
  <si>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</si>
  <si>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</si>
  <si>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</si>
  <si>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</si>
  <si>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</si>
  <si>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</si>
  <si>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</si>
  <si>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</si>
  <si>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</si>
  <si>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</si>
  <si>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</si>
  <si>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</si>
  <si>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</si>
  <si>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</si>
  <si>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</si>
  <si>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</si>
  <si>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</si>
  <si>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</si>
  <si>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</si>
  <si>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</si>
  <si>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</si>
  <si>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</si>
  <si>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</si>
  <si>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</si>
  <si>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</si>
  <si>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</si>
  <si>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</si>
  <si>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</si>
  <si>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</si>
  <si>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</si>
  <si>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</si>
  <si>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</si>
  <si>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</si>
  <si>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</si>
  <si>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</si>
  <si>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</si>
  <si>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</si>
  <si>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</si>
  <si>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</si>
  <si>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</si>
  <si>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</si>
  <si>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</si>
  <si>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</si>
  <si>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</si>
  <si>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</si>
  <si>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</si>
  <si>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</si>
  <si>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</si>
  <si>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</si>
  <si>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</si>
  <si>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</si>
  <si>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</si>
  <si>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</si>
  <si>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</si>
  <si>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</si>
  <si>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</si>
  <si>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</si>
  <si>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</si>
  <si>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</si>
  <si>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</si>
  <si>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</si>
  <si>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</si>
  <si>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</si>
  <si>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</si>
  <si>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</si>
  <si>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</si>
  <si>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</si>
  <si>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</si>
  <si>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</si>
  <si>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</si>
  <si>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</si>
  <si>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</si>
  <si>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</si>
  <si>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</si>
  <si>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</si>
  <si>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</si>
  <si>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</si>
  <si>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</si>
  <si>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</si>
  <si>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</si>
  <si>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</si>
  <si>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</si>
  <si>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</si>
  <si>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</si>
  <si>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</si>
  <si>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</si>
  <si>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</si>
  <si>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</si>
  <si>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</si>
  <si>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</si>
  <si>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</si>
  <si>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</si>
  <si>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</si>
  <si>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</si>
  <si>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</si>
  <si>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</si>
  <si>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</si>
  <si>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</si>
  <si>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</si>
  <si>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</si>
  <si>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</si>
  <si>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</si>
  <si>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</si>
  <si>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</si>
  <si>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</si>
  <si>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</si>
  <si>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</si>
  <si>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</si>
  <si>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</si>
  <si>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</si>
  <si>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</si>
  <si>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</si>
  <si>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</si>
  <si>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</si>
  <si>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</si>
  <si>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</si>
  <si>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</si>
  <si>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</si>
  <si>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</si>
  <si>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</si>
  <si>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</si>
  <si>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</si>
  <si>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</si>
  <si>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</si>
  <si>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</si>
  <si>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</si>
  <si>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</si>
  <si>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</si>
  <si>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</si>
  <si>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</si>
  <si>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</si>
  <si>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</si>
  <si>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</si>
  <si>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</si>
  <si>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</si>
  <si>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</si>
  <si>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</si>
  <si>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</si>
  <si>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</si>
  <si>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</si>
  <si>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</si>
  <si>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</si>
  <si>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</si>
  <si>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</si>
  <si>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</si>
  <si>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</si>
  <si>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</si>
  <si>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</si>
  <si>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</si>
  <si>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</si>
  <si>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</si>
  <si>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</si>
  <si>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</si>
  <si>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</si>
  <si>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</si>
  <si>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</si>
  <si>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</si>
  <si>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</si>
  <si>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</si>
  <si>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</si>
  <si>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</si>
  <si>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</si>
  <si>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</si>
  <si>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</si>
  <si>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</si>
  <si>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</si>
  <si>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</si>
  <si>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</si>
  <si>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</si>
  <si>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</si>
  <si>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</si>
  <si>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</si>
  <si>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</si>
  <si>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</si>
  <si>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</si>
  <si>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</si>
  <si>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</si>
  <si>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</si>
  <si>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</si>
  <si>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</si>
  <si>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</si>
  <si>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</si>
  <si>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</si>
  <si>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</si>
  <si>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</si>
  <si>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</si>
  <si>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</si>
  <si>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</si>
  <si>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</si>
  <si>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</si>
  <si>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</si>
  <si>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</si>
  <si>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</si>
  <si>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</si>
  <si>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</si>
  <si>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</si>
  <si>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</si>
  <si>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</si>
  <si>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</si>
  <si>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</si>
  <si>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</si>
  <si>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</si>
  <si>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</si>
  <si>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</si>
  <si>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</si>
  <si>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</si>
  <si>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</si>
  <si>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</si>
  <si>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</si>
  <si>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</si>
  <si>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</si>
  <si>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</si>
  <si>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</si>
  <si>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</si>
  <si>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</si>
  <si>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</si>
  <si>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</si>
  <si>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</si>
  <si>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</si>
  <si>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</si>
  <si>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</si>
  <si>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</si>
  <si>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</si>
  <si>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</si>
  <si>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</si>
  <si>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</si>
  <si>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</si>
  <si>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</si>
  <si>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</si>
  <si>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</si>
  <si>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</si>
  <si>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</si>
  <si>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</si>
  <si>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</si>
  <si>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</si>
  <si>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</si>
  <si>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</si>
  <si>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</si>
  <si>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</si>
  <si>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</si>
  <si>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</si>
  <si>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</si>
  <si>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</si>
  <si>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</si>
  <si>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</si>
  <si>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</si>
  <si>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</si>
  <si>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</si>
  <si>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</si>
  <si>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</si>
  <si>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</si>
  <si>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</si>
  <si>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</si>
  <si>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</si>
  <si>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</si>
  <si>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</si>
  <si>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</si>
  <si>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</si>
  <si>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</si>
  <si>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</si>
  <si>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</si>
  <si>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</si>
  <si>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</si>
  <si>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</si>
  <si>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</si>
  <si>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</si>
  <si>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</si>
  <si>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</si>
  <si>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</si>
  <si>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</si>
  <si>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</si>
  <si>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</si>
  <si>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</si>
  <si>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</si>
  <si>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</si>
  <si>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</si>
  <si>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</si>
  <si>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</si>
  <si>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</si>
  <si>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</si>
  <si>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</si>
  <si>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</si>
  <si>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</si>
  <si>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</si>
  <si>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</si>
  <si>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</si>
  <si>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</si>
  <si>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</si>
  <si>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</si>
  <si>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</si>
  <si>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</si>
  <si>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</si>
  <si>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</si>
  <si>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</si>
  <si>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</si>
  <si>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</si>
  <si>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</si>
  <si>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</si>
  <si>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</si>
  <si>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</si>
  <si>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</si>
  <si>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</si>
  <si>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</si>
  <si>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</si>
  <si>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</si>
  <si>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</si>
  <si>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</si>
  <si>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</si>
  <si>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</si>
  <si>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</si>
  <si>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</si>
  <si>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</si>
  <si>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</si>
  <si>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</si>
  <si>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</si>
  <si>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</si>
  <si>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</si>
  <si>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</si>
  <si>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</si>
  <si>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</si>
  <si>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</si>
  <si>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</si>
  <si>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</si>
  <si>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</si>
  <si>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</si>
  <si>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</si>
  <si>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</si>
  <si>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</si>
  <si>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</si>
  <si>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</si>
  <si>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</si>
  <si>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</si>
  <si>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</si>
  <si>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</si>
  <si>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</si>
  <si>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</si>
  <si>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</si>
  <si>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</si>
  <si>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</si>
  <si>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</si>
  <si>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</si>
  <si>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</si>
  <si>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</si>
  <si>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</si>
  <si>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</si>
  <si>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</si>
  <si>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</si>
  <si>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</si>
  <si>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</si>
  <si>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</si>
  <si>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</si>
  <si>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</si>
  <si>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</si>
  <si>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</si>
  <si>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</si>
  <si>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</si>
  <si>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</si>
  <si>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</si>
  <si>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</si>
  <si>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</si>
  <si>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</si>
  <si>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</si>
  <si>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</si>
  <si>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</si>
  <si>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</si>
  <si>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</si>
  <si>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</si>
  <si>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</si>
  <si>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</si>
  <si>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</si>
  <si>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</si>
  <si>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</si>
  <si>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</si>
  <si>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</si>
  <si>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</si>
  <si>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</si>
  <si>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</si>
  <si>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</si>
  <si>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</si>
  <si>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</si>
  <si>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</si>
  <si>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</si>
  <si>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</si>
  <si>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</si>
  <si>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</si>
  <si>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</si>
  <si>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</si>
  <si>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</si>
  <si>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</si>
  <si>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</si>
  <si>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</si>
  <si>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</si>
  <si>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</si>
  <si>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</si>
  <si>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</si>
  <si>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</si>
  <si>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</si>
  <si>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</si>
  <si>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</si>
  <si>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</si>
  <si>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</si>
  <si>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</si>
  <si>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</si>
  <si>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</si>
  <si>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</si>
  <si>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</si>
  <si>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</si>
  <si>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</si>
  <si>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</si>
  <si>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</si>
  <si>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</si>
  <si>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</si>
  <si>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</si>
  <si>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</si>
  <si>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</si>
  <si>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</si>
  <si>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</si>
  <si>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</si>
  <si>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</si>
  <si>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</si>
  <si>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</si>
  <si>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</si>
  <si>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</si>
  <si>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</si>
  <si>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</si>
  <si>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</si>
  <si>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</si>
  <si>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</si>
  <si>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</si>
  <si>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</si>
  <si>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</si>
  <si>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</si>
  <si>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</si>
  <si>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</si>
  <si>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</si>
  <si>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</si>
  <si>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</si>
  <si>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</si>
  <si>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</si>
  <si>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</si>
  <si>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</si>
  <si>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</si>
  <si>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</si>
  <si>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</si>
  <si>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</si>
  <si>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</si>
  <si>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</si>
  <si>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</si>
  <si>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</si>
  <si>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</si>
  <si>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</si>
  <si>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</si>
  <si>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</si>
  <si>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</si>
  <si>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</si>
  <si>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</si>
  <si>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</si>
  <si>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</si>
  <si>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</si>
  <si>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</si>
  <si>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</si>
  <si>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</si>
  <si>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</si>
  <si>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</si>
  <si>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</si>
  <si>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</si>
  <si>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</si>
  <si>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</si>
  <si>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</si>
  <si>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</si>
  <si>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</si>
  <si>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</si>
  <si>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</si>
  <si>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</si>
  <si>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</si>
  <si>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</si>
  <si>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</si>
  <si>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</si>
  <si>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</si>
  <si>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</si>
  <si>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</si>
  <si>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</si>
  <si>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</si>
  <si>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</si>
  <si>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</si>
  <si>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</si>
  <si>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</si>
  <si>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</si>
  <si>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</si>
  <si>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</si>
  <si>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</si>
  <si>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</si>
  <si>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</si>
  <si>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</si>
  <si>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</si>
  <si>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</si>
  <si>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</si>
  <si>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</si>
  <si>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</si>
  <si>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</si>
  <si>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</si>
  <si>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</si>
  <si>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</si>
  <si>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</si>
  <si>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</si>
  <si>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</si>
  <si>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</si>
  <si>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</si>
  <si>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</si>
  <si>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</si>
  <si>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</si>
  <si>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</si>
  <si>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</si>
  <si>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</si>
  <si>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</si>
  <si>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</si>
  <si>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</si>
  <si>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</si>
  <si>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</si>
  <si>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</si>
  <si>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</si>
  <si>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</si>
  <si>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</si>
  <si>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</si>
  <si>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</si>
  <si>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</si>
  <si>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</si>
  <si>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</si>
  <si>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</si>
  <si>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</si>
  <si>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</si>
  <si>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</si>
  <si>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</si>
  <si>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</si>
  <si>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</si>
  <si>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</si>
  <si>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</si>
  <si>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</si>
  <si>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</si>
  <si>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</si>
  <si>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</si>
  <si>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</si>
  <si>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</si>
  <si>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</si>
  <si>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</si>
  <si>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</si>
  <si>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</si>
  <si>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</si>
  <si>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</si>
  <si>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</si>
  <si>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</si>
  <si>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</si>
  <si>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</si>
  <si>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</si>
  <si>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</si>
  <si>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</si>
  <si>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</si>
  <si>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</si>
  <si>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</si>
  <si>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</si>
  <si>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</si>
  <si>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</si>
  <si>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</si>
  <si>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</si>
  <si>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</si>
  <si>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</si>
  <si>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</si>
  <si>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</si>
  <si>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</si>
  <si>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</si>
  <si>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</si>
  <si>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</si>
  <si>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</si>
  <si>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</si>
  <si>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</si>
  <si>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</si>
  <si>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</si>
  <si>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</si>
  <si>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</si>
  <si>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</si>
  <si>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</si>
  <si>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</si>
  <si>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</si>
  <si>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</si>
  <si>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</si>
  <si>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</si>
  <si>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</si>
  <si>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</si>
  <si>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</si>
  <si>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</si>
  <si>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</si>
  <si>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</si>
  <si>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</si>
  <si>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</si>
  <si>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</si>
  <si>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</si>
  <si>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</si>
  <si>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</si>
  <si>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</si>
  <si>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</si>
  <si>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</si>
  <si>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</si>
  <si>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</si>
  <si>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</si>
  <si>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</si>
  <si>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</si>
  <si>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</si>
  <si>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</si>
  <si>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</si>
  <si>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</si>
  <si>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</si>
  <si>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</si>
  <si>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</si>
  <si>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</si>
  <si>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</si>
  <si>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</si>
  <si>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</si>
  <si>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</si>
  <si>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</si>
  <si>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</si>
  <si>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</si>
  <si>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</si>
  <si>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</si>
  <si>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</si>
  <si>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</si>
  <si>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</si>
  <si>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</si>
  <si>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</si>
  <si>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</si>
  <si>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</si>
  <si>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</si>
  <si>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</si>
  <si>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</si>
  <si>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</si>
  <si>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</si>
  <si>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</si>
  <si>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</si>
  <si>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</si>
  <si>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</si>
  <si>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</si>
  <si>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</si>
  <si>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</si>
  <si>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</si>
  <si>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</si>
  <si>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</si>
  <si>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</si>
  <si>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</si>
  <si>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</si>
  <si>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</si>
  <si>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</si>
  <si>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</si>
  <si>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</si>
  <si>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</si>
  <si>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</si>
  <si>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</si>
  <si>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</si>
  <si>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</si>
  <si>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</si>
  <si>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</si>
  <si>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</si>
  <si>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</si>
  <si>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</si>
  <si>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</si>
  <si>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</si>
  <si>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</si>
  <si>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</si>
  <si>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</si>
  <si>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</si>
  <si>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</si>
  <si>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</si>
  <si>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</si>
  <si>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</si>
  <si>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</si>
  <si>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</si>
  <si>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</si>
  <si>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</si>
  <si>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</si>
  <si>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</si>
  <si>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</si>
  <si>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</si>
  <si>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</si>
  <si>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</si>
  <si>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</si>
  <si>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</si>
  <si>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</si>
  <si>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</si>
  <si>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</si>
  <si>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</si>
  <si>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</si>
  <si>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</si>
  <si>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</si>
  <si>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</si>
  <si>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</si>
  <si>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</si>
  <si>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</si>
  <si>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</si>
  <si>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</si>
  <si>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</si>
  <si>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</si>
  <si>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</si>
  <si>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</si>
  <si>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</si>
  <si>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</si>
  <si>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</si>
  <si>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</si>
  <si>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</si>
  <si>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</si>
  <si>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</si>
  <si>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</si>
  <si>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</si>
  <si>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</si>
  <si>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</si>
  <si>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</si>
  <si>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</si>
  <si>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</si>
  <si>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</si>
  <si>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</si>
  <si>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</si>
  <si>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</si>
  <si>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</si>
  <si>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</si>
  <si>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</si>
  <si>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</si>
  <si>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</si>
  <si>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</si>
  <si>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</si>
  <si>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</si>
  <si>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</si>
  <si>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</si>
  <si>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</si>
  <si>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</si>
  <si>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</si>
  <si>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</si>
  <si>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</si>
  <si>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</si>
  <si>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</si>
  <si>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</si>
  <si>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</si>
  <si>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</si>
  <si>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</si>
  <si>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</si>
  <si>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</si>
  <si>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</si>
  <si>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</si>
  <si>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</si>
  <si>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</si>
  <si>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</si>
  <si>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</si>
  <si>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</si>
  <si>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</si>
  <si>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</si>
  <si>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</si>
  <si>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</si>
  <si>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</si>
  <si>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</si>
  <si>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</si>
  <si>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</si>
  <si>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</si>
  <si>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</si>
  <si>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</si>
  <si>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</si>
  <si>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</si>
  <si>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</si>
  <si>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</si>
  <si>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</si>
  <si>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</si>
  <si>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</si>
  <si>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</si>
  <si>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</si>
  <si>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</si>
  <si>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</si>
  <si>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</si>
  <si>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</si>
  <si>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</si>
  <si>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</si>
  <si>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</si>
  <si>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</si>
  <si>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</si>
  <si>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</si>
  <si>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</si>
  <si>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</si>
  <si>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</si>
  <si>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</si>
  <si>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</si>
  <si>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</si>
  <si>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</si>
  <si>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</si>
  <si>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</si>
  <si>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</si>
  <si>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</si>
  <si>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</si>
  <si>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</si>
  <si>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</si>
  <si>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</si>
  <si>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</si>
  <si>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</si>
  <si>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</si>
  <si>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</si>
  <si>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</si>
  <si>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</si>
  <si>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</si>
  <si>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</si>
  <si>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</si>
  <si>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</si>
  <si>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</si>
  <si>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</si>
  <si>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</si>
  <si>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</si>
  <si>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</si>
  <si>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</si>
  <si>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</si>
  <si>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</si>
  <si>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</si>
  <si>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</si>
  <si>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</si>
  <si>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</si>
  <si>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</si>
  <si>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</si>
  <si>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</si>
  <si>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</si>
  <si>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</si>
  <si>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</si>
  <si>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</si>
  <si>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</si>
  <si>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</si>
  <si>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</si>
  <si>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</si>
  <si>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</si>
  <si>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</si>
  <si>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</si>
  <si>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</si>
  <si>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</si>
  <si>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</si>
  <si>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</si>
  <si>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</si>
  <si>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</si>
  <si>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</si>
  <si>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</si>
  <si>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</si>
  <si>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</si>
  <si>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</si>
  <si>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</si>
  <si>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</si>
  <si>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</si>
  <si>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</si>
  <si>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</si>
  <si>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</si>
  <si>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</si>
  <si>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</si>
  <si>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</si>
  <si>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</si>
  <si>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</si>
  <si>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</si>
  <si>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</si>
  <si>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</si>
  <si>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</si>
  <si>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</si>
  <si>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</si>
  <si>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</si>
  <si>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</si>
  <si>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</si>
  <si>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</si>
  <si>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</si>
  <si>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</si>
  <si>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</si>
  <si>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</si>
  <si>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</si>
  <si>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</si>
  <si>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</si>
  <si>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</si>
  <si>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</si>
  <si>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</si>
  <si>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</si>
  <si>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</si>
  <si>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</si>
  <si>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</si>
  <si>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</si>
  <si>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</si>
  <si>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</si>
  <si>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</si>
  <si>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</si>
  <si>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</si>
  <si>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</si>
  <si>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</si>
  <si>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</si>
  <si>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</si>
  <si>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</si>
  <si>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</si>
  <si>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</si>
  <si>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</si>
  <si>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</si>
  <si>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</si>
  <si>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</si>
  <si>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</si>
  <si>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</si>
  <si>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</si>
  <si>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</si>
  <si>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</si>
  <si>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</si>
  <si>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</si>
  <si>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</si>
  <si>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</si>
  <si>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</si>
  <si>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</si>
  <si>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</si>
  <si>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</si>
  <si>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</si>
  <si>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</si>
  <si>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</si>
  <si>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</si>
  <si>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</si>
  <si>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</si>
  <si>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</si>
  <si>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</si>
  <si>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</si>
  <si>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</si>
  <si>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</si>
  <si>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</si>
  <si>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</si>
  <si>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</si>
  <si>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</si>
  <si>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</si>
  <si>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</si>
  <si>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</si>
  <si>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</si>
  <si>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</si>
  <si>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</si>
  <si>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</si>
  <si>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</si>
  <si>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</si>
  <si>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</si>
  <si>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</si>
  <si>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</si>
  <si>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</si>
  <si>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</si>
  <si>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</si>
  <si>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</si>
  <si>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</si>
  <si>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</si>
  <si>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</si>
  <si>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</si>
  <si>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</si>
  <si>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</si>
  <si>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</si>
  <si>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</si>
  <si>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</si>
  <si>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</si>
  <si>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</si>
  <si>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</si>
  <si>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</si>
  <si>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</si>
  <si>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</si>
  <si>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</si>
  <si>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</si>
  <si>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</si>
  <si>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</si>
  <si>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</si>
  <si>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</si>
  <si>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</si>
  <si>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</si>
  <si>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</si>
  <si>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</si>
  <si>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</si>
  <si>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</si>
  <si>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</si>
  <si>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</si>
  <si>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</si>
  <si>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</si>
  <si>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</si>
  <si>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</si>
  <si>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</si>
  <si>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</si>
  <si>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</si>
  <si>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</si>
  <si>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</si>
  <si>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</si>
  <si>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</si>
  <si>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</si>
  <si>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</si>
  <si>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</si>
  <si>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</si>
  <si>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</si>
  <si>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</si>
  <si>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</si>
  <si>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</si>
  <si>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</si>
  <si>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</si>
  <si>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</si>
  <si>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</si>
  <si>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</si>
  <si>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</si>
  <si>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</si>
  <si>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</si>
  <si>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</si>
  <si>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</si>
  <si>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</si>
  <si>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</si>
  <si>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</si>
  <si>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</si>
  <si>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</si>
  <si>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</si>
  <si>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</si>
  <si>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</si>
  <si>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</si>
  <si>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</si>
  <si>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</si>
  <si>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</si>
  <si>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</si>
  <si>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</si>
  <si>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</si>
  <si>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</si>
  <si>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</si>
  <si>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</si>
  <si>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</si>
  <si>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</si>
  <si>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</si>
  <si>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</si>
  <si>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</si>
  <si>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</si>
  <si>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</si>
  <si>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</si>
  <si>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</si>
  <si>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</si>
  <si>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</si>
  <si>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</si>
  <si>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</si>
  <si>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</si>
  <si>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</si>
  <si>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</si>
  <si>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</si>
  <si>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</si>
  <si>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</si>
  <si>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</si>
  <si>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</si>
  <si>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</si>
  <si>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</si>
  <si>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</si>
  <si>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</si>
  <si>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</si>
  <si>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</si>
  <si>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</si>
  <si>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</si>
  <si>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</si>
  <si>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</si>
  <si>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</si>
  <si>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</si>
  <si>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</si>
  <si>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</si>
  <si>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</si>
  <si>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</si>
  <si>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</si>
  <si>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</si>
  <si>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</si>
  <si>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</si>
  <si>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</si>
  <si>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</si>
  <si>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</si>
  <si>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</si>
  <si>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</si>
  <si>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</si>
  <si>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</si>
  <si>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</si>
  <si>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</si>
  <si>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</si>
  <si>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</si>
  <si>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</si>
  <si>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</si>
  <si>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</si>
  <si>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</si>
  <si>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</si>
  <si>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</si>
  <si>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</si>
  <si>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</si>
  <si>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</si>
  <si>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</si>
  <si>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</si>
  <si>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</si>
  <si>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</si>
  <si>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</si>
  <si>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</si>
  <si>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</si>
  <si>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</si>
  <si>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</si>
  <si>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</si>
  <si>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</si>
  <si>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</si>
  <si>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</si>
  <si>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</si>
  <si>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</si>
  <si>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</si>
  <si>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</si>
  <si>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</si>
  <si>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</si>
  <si>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</si>
  <si>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</si>
  <si>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</si>
  <si>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</si>
  <si>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</si>
  <si>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</si>
  <si>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</si>
  <si>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</si>
  <si>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</si>
  <si>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</si>
  <si>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</si>
  <si>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</si>
  <si>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</si>
  <si>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</si>
  <si>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</si>
  <si>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</si>
  <si>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</si>
  <si>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</si>
  <si>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</si>
  <si>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</si>
  <si>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</si>
  <si>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</si>
  <si>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</si>
  <si>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</si>
  <si>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</si>
  <si>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</si>
  <si>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</si>
  <si>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</si>
  <si>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</si>
  <si>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</si>
  <si>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</si>
  <si>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</si>
  <si>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</si>
  <si>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</si>
  <si>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</si>
  <si>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</si>
  <si>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</si>
  <si>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</si>
  <si>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</si>
  <si>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</si>
  <si>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</si>
  <si>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</si>
  <si>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</si>
  <si>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</si>
  <si>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</si>
  <si>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</si>
  <si>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</si>
  <si>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</si>
  <si>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</si>
  <si>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</si>
  <si>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</si>
  <si>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</si>
  <si>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</si>
  <si>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</si>
  <si>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</si>
  <si>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</si>
  <si>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</si>
  <si>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</si>
  <si>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</si>
  <si>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</si>
  <si>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</si>
  <si>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</si>
  <si>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</si>
  <si>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</si>
  <si>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</si>
  <si>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</si>
  <si>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</si>
  <si>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</si>
  <si>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</si>
  <si>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</si>
  <si>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</si>
  <si>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</si>
  <si>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</si>
  <si>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</si>
  <si>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</si>
  <si>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</si>
  <si>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</si>
  <si>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</si>
  <si>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</si>
  <si>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</si>
  <si>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</si>
  <si>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</si>
  <si>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</si>
  <si>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</si>
  <si>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</si>
  <si>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</si>
  <si>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</si>
  <si>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</si>
  <si>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</si>
  <si>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</si>
  <si>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</si>
  <si>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</si>
  <si>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</si>
  <si>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</si>
  <si>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</si>
  <si>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</si>
  <si>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</si>
  <si>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</si>
  <si>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</si>
  <si>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</si>
  <si>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</si>
  <si>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</si>
  <si>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</si>
  <si>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</si>
  <si>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</si>
  <si>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</si>
  <si>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</si>
  <si>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</si>
  <si>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</si>
  <si>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</si>
  <si>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</si>
  <si>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</si>
  <si>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</si>
  <si>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</si>
  <si>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</si>
  <si>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</si>
  <si>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</si>
  <si>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</si>
  <si>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</si>
  <si>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</si>
  <si>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</si>
  <si>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</si>
  <si>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</si>
  <si>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</si>
  <si>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</si>
  <si>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</si>
  <si>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</si>
  <si>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</si>
  <si>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</si>
  <si>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</si>
  <si>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</si>
  <si>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</si>
  <si>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</si>
  <si>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</si>
  <si>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</si>
  <si>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</si>
  <si>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</si>
  <si>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</si>
  <si>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</si>
  <si>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</si>
  <si>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</si>
  <si>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</si>
  <si>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</si>
  <si>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</si>
  <si>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</si>
  <si>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</si>
  <si>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</si>
  <si>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</si>
  <si>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</si>
  <si>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</si>
  <si>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</si>
  <si>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</si>
  <si>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</si>
  <si>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</si>
  <si>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</si>
  <si>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</si>
  <si>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</si>
  <si>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</si>
  <si>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</si>
  <si>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</si>
  <si>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</si>
  <si>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</si>
  <si>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</si>
  <si>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</si>
  <si>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</si>
  <si>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</si>
  <si>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</si>
  <si>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</si>
  <si>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</si>
  <si>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</si>
  <si>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</si>
  <si>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</si>
  <si>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</si>
  <si>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</si>
  <si>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</si>
  <si>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</si>
  <si>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</si>
  <si>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</si>
  <si>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</si>
  <si>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</si>
  <si>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</si>
  <si>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</si>
  <si>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</si>
  <si>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</si>
  <si>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</si>
  <si>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</si>
  <si>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</si>
  <si>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</si>
  <si>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</si>
  <si>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</si>
  <si>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</si>
  <si>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</si>
  <si>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</si>
  <si>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</si>
  <si>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</si>
  <si>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</si>
  <si>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</si>
  <si>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</si>
  <si>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</si>
  <si>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</si>
  <si>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</si>
  <si>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</si>
  <si>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</si>
  <si>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</si>
  <si>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</si>
  <si>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</si>
  <si>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</si>
  <si>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</si>
  <si>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</si>
  <si>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</si>
  <si>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</si>
  <si>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</si>
  <si>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</si>
  <si>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</si>
  <si>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</si>
  <si>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</si>
  <si>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</si>
  <si>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</si>
  <si>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</si>
  <si>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</si>
  <si>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</si>
  <si>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</si>
  <si>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</si>
  <si>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</si>
  <si>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</si>
  <si>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</si>
  <si>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</si>
  <si>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</si>
  <si>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</si>
  <si>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</si>
  <si>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</si>
  <si>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</si>
  <si>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</si>
  <si>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</si>
  <si>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</si>
  <si>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</si>
  <si>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</si>
  <si>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</si>
  <si>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</si>
  <si>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</si>
  <si>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</si>
  <si>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</si>
  <si>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</si>
  <si>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</si>
  <si>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</si>
  <si>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</si>
  <si>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</si>
  <si>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</si>
  <si>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</si>
  <si>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</si>
  <si>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</si>
  <si>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</si>
  <si>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</si>
  <si>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</si>
  <si>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</si>
  <si>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</si>
  <si>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</si>
  <si>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</si>
  <si>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</si>
  <si>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</si>
  <si>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</si>
  <si>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</si>
  <si>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</si>
  <si>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</si>
  <si>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</si>
  <si>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</si>
  <si>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</si>
  <si>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</si>
  <si>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</si>
  <si>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</si>
  <si>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</si>
  <si>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</si>
  <si>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</si>
  <si>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</si>
  <si>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</si>
  <si>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</si>
  <si>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</si>
  <si>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</si>
  <si>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</si>
  <si>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</si>
  <si>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</si>
  <si>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</si>
  <si>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</si>
  <si>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</si>
  <si>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</si>
  <si>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</si>
  <si>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</si>
  <si>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</si>
  <si>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</si>
  <si>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</si>
  <si>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</si>
  <si>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</si>
  <si>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</si>
  <si>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</si>
  <si>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</si>
  <si>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</si>
  <si>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</si>
  <si>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</si>
  <si>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</si>
  <si>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</si>
  <si>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</si>
  <si>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</si>
  <si>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</si>
  <si>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</si>
  <si>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</si>
  <si>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</si>
  <si>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</si>
  <si>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</si>
  <si>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</si>
  <si>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</si>
  <si>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</si>
  <si>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</si>
  <si>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</si>
  <si>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</si>
  <si>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</si>
  <si>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</si>
  <si>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</si>
  <si>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</si>
  <si>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</si>
  <si>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</si>
  <si>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</si>
  <si>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</si>
  <si>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</si>
  <si>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</si>
  <si>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</si>
  <si>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</si>
  <si>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</si>
  <si>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</si>
  <si>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</si>
  <si>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</si>
  <si>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</si>
  <si>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</si>
  <si>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</si>
  <si>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</si>
  <si>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</si>
  <si>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</si>
  <si>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</si>
  <si>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</si>
  <si>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</si>
  <si>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</si>
  <si>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</si>
  <si>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</si>
  <si>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</si>
  <si>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</si>
  <si>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</si>
  <si>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</si>
  <si>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</si>
  <si>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</si>
  <si>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</si>
  <si>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</si>
  <si>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</si>
  <si>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</si>
  <si>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</si>
  <si>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</si>
  <si>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</si>
  <si>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</si>
  <si>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</si>
  <si>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</si>
  <si>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</si>
  <si>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</si>
  <si>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</si>
  <si>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</si>
  <si>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</si>
  <si>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</si>
  <si>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</si>
  <si>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</si>
  <si>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</si>
  <si>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</si>
  <si>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</si>
  <si>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</si>
  <si>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</si>
  <si>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</si>
  <si>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</si>
  <si>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</si>
  <si>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</si>
  <si>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</si>
  <si>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</si>
  <si>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</si>
  <si>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</si>
  <si>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</si>
  <si>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</si>
  <si>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</si>
  <si>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</si>
  <si>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</si>
  <si>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</si>
  <si>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</si>
  <si>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</si>
  <si>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</si>
  <si>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</si>
  <si>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</si>
  <si>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</si>
  <si>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</si>
  <si>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</si>
  <si>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</si>
  <si>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</si>
  <si>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</si>
  <si>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</si>
  <si>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</si>
  <si>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</si>
  <si>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</si>
  <si>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</si>
  <si>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</si>
  <si>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</si>
  <si>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</si>
  <si>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</si>
  <si>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</si>
  <si>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</si>
  <si>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</si>
  <si>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</si>
  <si>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</si>
  <si>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</si>
  <si>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</si>
  <si>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</si>
  <si>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</si>
  <si>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</si>
  <si>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</si>
  <si>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</si>
  <si>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</si>
  <si>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</si>
  <si>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</si>
  <si>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</si>
  <si>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</si>
  <si>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</si>
  <si>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</si>
  <si>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</si>
  <si>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</si>
  <si>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</si>
  <si>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</si>
  <si>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</si>
  <si>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</si>
  <si>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</si>
  <si>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</si>
  <si>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</si>
  <si>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</si>
  <si>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</si>
  <si>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</si>
  <si>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</si>
  <si>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</si>
  <si>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</si>
  <si>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</si>
  <si>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</si>
  <si>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</si>
  <si>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</si>
  <si>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</si>
  <si>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</si>
  <si>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</si>
  <si>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</si>
  <si>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</si>
  <si>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</si>
  <si>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</si>
  <si>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</si>
  <si>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</si>
  <si>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</si>
  <si>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</si>
  <si>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</si>
  <si>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</si>
  <si>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</si>
  <si>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</si>
  <si>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</si>
  <si>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</si>
  <si>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</si>
  <si>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</si>
  <si>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</si>
  <si>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</si>
  <si>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</si>
  <si>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</si>
  <si>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</si>
  <si>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</si>
  <si>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</si>
  <si>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</si>
  <si>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</si>
  <si>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</si>
  <si>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</si>
  <si>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</si>
  <si>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</si>
  <si>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</si>
  <si>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</si>
  <si>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</si>
  <si>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</si>
  <si>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</si>
  <si>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</si>
  <si>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</si>
  <si>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</si>
  <si>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</si>
  <si>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</si>
  <si>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</si>
  <si>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</si>
  <si>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</si>
  <si>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</si>
  <si>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</si>
  <si>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</si>
  <si>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</si>
  <si>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</si>
  <si>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</si>
  <si>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</si>
  <si>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</si>
  <si>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</si>
  <si>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</si>
  <si>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</si>
  <si>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</si>
  <si>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</si>
  <si>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</si>
  <si>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</si>
  <si>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</si>
  <si>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</si>
  <si>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</si>
  <si>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</si>
  <si>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</si>
  <si>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</si>
  <si>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</si>
  <si>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</si>
  <si>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</si>
  <si>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</si>
  <si>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</si>
  <si>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</si>
  <si>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</si>
  <si>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</si>
  <si>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</si>
  <si>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</si>
  <si>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</si>
  <si>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</si>
  <si>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</si>
  <si>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</si>
  <si>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</si>
  <si>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</si>
  <si>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</si>
  <si>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</si>
  <si>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</si>
  <si>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</si>
  <si>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</si>
  <si>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</si>
  <si>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</si>
  <si>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</si>
  <si>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</si>
  <si>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</si>
  <si>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</si>
  <si>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</si>
  <si>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</si>
  <si>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</si>
  <si>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</si>
  <si>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</si>
  <si>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</si>
  <si>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</si>
  <si>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</si>
  <si>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</si>
  <si>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</si>
  <si>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</si>
  <si>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</si>
  <si>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</si>
  <si>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</si>
  <si>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</si>
  <si>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</si>
  <si>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</si>
  <si>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</si>
  <si>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</si>
  <si>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</si>
  <si>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</si>
  <si>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</si>
  <si>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</si>
  <si>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</si>
  <si>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</si>
  <si>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</si>
  <si>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</si>
  <si>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</si>
  <si>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</si>
  <si>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</si>
  <si>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</si>
  <si>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</si>
  <si>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</si>
  <si>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</si>
  <si>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</si>
  <si>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</si>
  <si>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</si>
  <si>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</si>
  <si>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</si>
  <si>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</si>
  <si>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</si>
  <si>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</si>
  <si>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</si>
  <si>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</si>
  <si>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</si>
  <si>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</si>
  <si>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</si>
  <si>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</si>
  <si>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</si>
  <si>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</si>
  <si>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</si>
  <si>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</si>
  <si>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</si>
  <si>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</si>
  <si>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</si>
  <si>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</si>
  <si>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</si>
  <si>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</si>
  <si>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</si>
  <si>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</si>
  <si>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</si>
  <si>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</si>
  <si>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</si>
  <si>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</si>
  <si>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</si>
  <si>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</si>
  <si>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</si>
  <si>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</si>
  <si>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</si>
  <si>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</si>
  <si>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</si>
  <si>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</si>
  <si>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</si>
  <si>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</si>
  <si>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</si>
  <si>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</si>
  <si>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</si>
  <si>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</si>
  <si>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</si>
  <si>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</si>
  <si>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</si>
  <si>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</si>
  <si>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</si>
  <si>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</si>
  <si>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</si>
  <si>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</si>
  <si>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</si>
  <si>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</si>
  <si>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</si>
  <si>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</si>
  <si>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</si>
  <si>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</si>
  <si>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</si>
  <si>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</si>
  <si>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</si>
  <si>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</si>
  <si>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</si>
  <si>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</si>
  <si>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</si>
  <si>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</si>
  <si>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</si>
  <si>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</si>
  <si>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</si>
  <si>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</si>
  <si>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</si>
  <si>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</si>
  <si>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</si>
  <si>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</si>
  <si>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</si>
  <si>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</si>
  <si>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</si>
  <si>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</si>
  <si>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</si>
  <si>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</si>
  <si>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</si>
  <si>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</si>
  <si>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</si>
  <si>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</si>
  <si>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</si>
  <si>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</si>
  <si>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</si>
  <si>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</si>
  <si>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</si>
  <si>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</si>
  <si>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</si>
  <si>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</si>
  <si>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</si>
  <si>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</si>
  <si>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</si>
  <si>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</si>
  <si>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</si>
  <si>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</si>
  <si>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</si>
  <si>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</si>
  <si>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</si>
  <si>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</si>
  <si>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</si>
  <si>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</si>
  <si>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</si>
  <si>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</si>
  <si>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</si>
  <si>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</si>
  <si>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</si>
  <si>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</si>
  <si>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</si>
  <si>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</si>
  <si>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</si>
  <si>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</si>
  <si>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</si>
  <si>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</si>
  <si>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</si>
  <si>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</si>
  <si>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</si>
  <si>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</si>
  <si>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</si>
  <si>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</si>
  <si>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</si>
  <si>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</si>
  <si>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</si>
  <si>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</si>
  <si>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</si>
  <si>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</si>
  <si>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</si>
  <si>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</si>
  <si>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</si>
  <si>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</si>
  <si>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</si>
  <si>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</si>
  <si>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</si>
  <si>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</si>
  <si>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</si>
  <si>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</si>
  <si>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</si>
  <si>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</si>
  <si>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</si>
  <si>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</si>
  <si>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</si>
  <si>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</si>
  <si>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</si>
  <si>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</si>
  <si>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</si>
  <si>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</si>
  <si>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</si>
  <si>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</si>
  <si>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</si>
  <si>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</si>
  <si>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</si>
  <si>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</si>
  <si>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</si>
  <si>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</si>
  <si>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</si>
  <si>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</si>
  <si>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</si>
  <si>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</si>
  <si>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</si>
  <si>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</si>
  <si>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</si>
  <si>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</si>
  <si>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</si>
  <si>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</si>
  <si>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</si>
  <si>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</si>
  <si>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</si>
  <si>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</si>
  <si>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</si>
  <si>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</si>
  <si>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</si>
  <si>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</si>
  <si>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</si>
  <si>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</si>
  <si>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</si>
  <si>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</si>
  <si>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</si>
  <si>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</si>
  <si>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</si>
  <si>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</si>
  <si>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</si>
  <si>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</si>
  <si>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</si>
  <si>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</si>
  <si>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</si>
  <si>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</si>
  <si>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</si>
  <si>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</si>
  <si>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</si>
  <si>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</si>
  <si>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</si>
  <si>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</si>
  <si>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</si>
  <si>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</si>
  <si>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</si>
  <si>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</si>
  <si>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</si>
  <si>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</si>
  <si>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</si>
  <si>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</si>
  <si>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</si>
  <si>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</si>
  <si>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</si>
  <si>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</si>
  <si>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</si>
  <si>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</si>
  <si>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</si>
  <si>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</si>
  <si>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</si>
  <si>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</si>
  <si>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</si>
  <si>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</si>
  <si>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</si>
  <si>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</si>
  <si>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</si>
  <si>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</si>
  <si>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</si>
  <si>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</si>
  <si>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</si>
  <si>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</si>
  <si>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</si>
  <si>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</si>
  <si>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</si>
  <si>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</si>
  <si>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</si>
  <si>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</si>
  <si>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</si>
  <si>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</si>
  <si>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</si>
  <si>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</si>
  <si>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</si>
  <si>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</si>
  <si>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</si>
  <si>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</si>
  <si>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</si>
  <si>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</si>
  <si>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</si>
  <si>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</si>
  <si>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</si>
  <si>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</si>
  <si>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</si>
  <si>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</si>
  <si>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</si>
  <si>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</si>
  <si>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</si>
  <si>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</si>
  <si>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</si>
  <si>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</si>
  <si>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</si>
  <si>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</si>
  <si>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</si>
  <si>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</si>
  <si>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</si>
  <si>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</si>
  <si>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</si>
  <si>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</si>
  <si>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</si>
  <si>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</si>
  <si>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</si>
  <si>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</si>
  <si>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</si>
  <si>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</si>
  <si>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</si>
  <si>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</si>
  <si>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</si>
  <si>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</si>
  <si>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</si>
  <si>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</si>
  <si>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</si>
  <si>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</si>
  <si>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</si>
  <si>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</si>
  <si>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</si>
  <si>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</si>
  <si>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</si>
  <si>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</si>
  <si>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</si>
  <si>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</si>
  <si>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</si>
  <si>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</si>
  <si>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</si>
  <si>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</si>
  <si>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</si>
  <si>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</si>
  <si>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</si>
  <si>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</si>
  <si>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</si>
  <si>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</si>
  <si>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</si>
  <si>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</si>
  <si>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</si>
  <si>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</si>
  <si>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</si>
  <si>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</si>
  <si>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</si>
  <si>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</si>
  <si>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</si>
  <si>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</si>
  <si>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</si>
  <si>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</si>
  <si>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</si>
  <si>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</si>
  <si>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</si>
  <si>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</si>
  <si>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</si>
  <si>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</si>
  <si>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</si>
  <si>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</si>
  <si>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</si>
  <si>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</si>
  <si>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</si>
  <si>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</si>
  <si>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</si>
  <si>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</si>
  <si>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</si>
  <si>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</si>
  <si>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</si>
  <si>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</si>
  <si>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</si>
  <si>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</si>
  <si>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</si>
  <si>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</si>
  <si>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</si>
  <si>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</si>
  <si>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</si>
  <si>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</si>
  <si>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</si>
  <si>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</si>
  <si>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</si>
  <si>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</si>
  <si>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</si>
  <si>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</si>
  <si>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</si>
  <si>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</si>
  <si>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</si>
  <si>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</si>
  <si>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</si>
  <si>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</si>
  <si>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</si>
  <si>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</si>
  <si>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</si>
  <si>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</si>
  <si>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</si>
  <si>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</si>
  <si>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</si>
  <si>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</si>
  <si>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</si>
  <si>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</si>
  <si>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</si>
  <si>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</si>
  <si>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</si>
  <si>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</si>
  <si>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</si>
  <si>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</si>
  <si>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</si>
  <si>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</si>
  <si>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</si>
  <si>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</si>
  <si>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</si>
  <si>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</si>
  <si>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</si>
  <si>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</si>
  <si>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</si>
  <si>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</si>
  <si>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</si>
  <si>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</si>
  <si>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</si>
  <si>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</si>
  <si>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</si>
  <si>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</si>
  <si>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</si>
  <si>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</si>
  <si>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</si>
  <si>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</si>
  <si>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</si>
  <si>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</si>
  <si>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</si>
  <si>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</si>
  <si>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</si>
  <si>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</si>
  <si>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</si>
  <si>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</si>
  <si>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</si>
  <si>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</si>
  <si>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</si>
  <si>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</si>
  <si>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</si>
  <si>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</si>
  <si>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</si>
  <si>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</si>
  <si>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</si>
  <si>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</si>
  <si>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</si>
  <si>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</si>
  <si>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</si>
  <si>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</si>
  <si>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</si>
  <si>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</si>
  <si>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</si>
  <si>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</si>
  <si>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</si>
  <si>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</si>
  <si>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</si>
  <si>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</si>
  <si>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</si>
  <si>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</si>
  <si>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</si>
  <si>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</si>
  <si>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</si>
  <si>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</si>
  <si>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</si>
  <si>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</si>
  <si>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</si>
  <si>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</si>
  <si>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</si>
  <si>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</si>
  <si>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</si>
  <si>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</si>
  <si>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</si>
  <si>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</si>
  <si>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</si>
  <si>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</si>
  <si>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</si>
  <si>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</si>
  <si>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</si>
  <si>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</si>
  <si>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</si>
  <si>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</si>
  <si>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</si>
  <si>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</si>
  <si>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</si>
  <si>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</si>
  <si>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</si>
  <si>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</si>
  <si>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</si>
  <si>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</si>
  <si>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</si>
  <si>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</si>
  <si>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</si>
  <si>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</si>
  <si>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</si>
  <si>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</si>
  <si>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</si>
  <si>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</si>
  <si>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</si>
  <si>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</si>
  <si>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</si>
  <si>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</si>
  <si>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</si>
  <si>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</si>
  <si>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</si>
  <si>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</si>
  <si>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</si>
  <si>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</si>
  <si>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</si>
  <si>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</si>
  <si>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</si>
  <si>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</si>
  <si>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</si>
  <si>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</si>
  <si>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</si>
  <si>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</si>
  <si>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</si>
  <si>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</si>
  <si>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</si>
  <si>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</si>
  <si>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</si>
  <si>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</si>
  <si>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</si>
  <si>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</si>
  <si>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</si>
  <si>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</si>
  <si>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</si>
  <si>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</si>
  <si>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</si>
  <si>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</si>
  <si>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</si>
  <si>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</si>
  <si>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</si>
  <si>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</si>
  <si>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</si>
  <si>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</si>
  <si>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</si>
  <si>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</si>
  <si>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</si>
  <si>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</si>
  <si>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</si>
  <si>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</si>
  <si>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</si>
  <si>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</si>
  <si>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</si>
  <si>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</si>
  <si>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</si>
  <si>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</si>
  <si>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</si>
  <si>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</si>
  <si>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</si>
  <si>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</si>
  <si>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</si>
  <si>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</si>
  <si>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</si>
  <si>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</si>
  <si>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</si>
  <si>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</si>
  <si>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</si>
  <si>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</si>
  <si>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</si>
  <si>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</si>
  <si>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</si>
  <si>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</si>
  <si>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</si>
  <si>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</si>
  <si>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</si>
  <si>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</si>
  <si>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</si>
  <si>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</si>
  <si>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</si>
  <si>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</si>
  <si>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</si>
  <si>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</si>
  <si>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</si>
  <si>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</si>
  <si>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</si>
  <si>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</si>
  <si>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</si>
  <si>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</si>
  <si>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</si>
  <si>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</si>
  <si>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</si>
  <si>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</si>
  <si>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</si>
  <si>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</si>
  <si>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</si>
  <si>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</si>
  <si>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</si>
  <si>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</si>
  <si>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</si>
  <si>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</si>
  <si>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</si>
  <si>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</si>
  <si>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</si>
  <si>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</si>
  <si>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</si>
  <si>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</si>
  <si>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</si>
  <si>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</si>
  <si>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</si>
  <si>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</si>
  <si>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</si>
  <si>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</si>
  <si>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</si>
  <si>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</si>
  <si>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</si>
  <si>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</si>
  <si>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</si>
  <si>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</si>
  <si>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</si>
  <si>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</si>
  <si>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</si>
  <si>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</si>
  <si>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</si>
  <si>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</si>
  <si>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</si>
  <si>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</si>
  <si>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</si>
  <si>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</si>
  <si>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</si>
  <si>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</si>
  <si>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</si>
  <si>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</si>
  <si>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</si>
  <si>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</si>
  <si>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</si>
  <si>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</si>
  <si>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</si>
  <si>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</si>
  <si>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</si>
  <si>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</si>
  <si>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</si>
  <si>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</si>
  <si>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</si>
  <si>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</si>
  <si>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</si>
  <si>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</si>
  <si>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</si>
  <si>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</si>
  <si>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</si>
  <si>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</si>
  <si>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</si>
  <si>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</si>
  <si>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</si>
  <si>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</si>
  <si>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</si>
  <si>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</si>
  <si>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</si>
  <si>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</si>
  <si>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</si>
  <si>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</si>
  <si>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</si>
  <si>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</si>
  <si>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</si>
  <si>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</si>
  <si>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</si>
  <si>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</si>
  <si>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</si>
  <si>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</si>
  <si>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</si>
  <si>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</si>
  <si>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</si>
  <si>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</si>
  <si>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</si>
  <si>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</si>
  <si>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</si>
  <si>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</si>
  <si>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</si>
  <si>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</si>
  <si>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</si>
  <si>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</si>
  <si>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</si>
  <si>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</si>
  <si>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</si>
  <si>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</si>
  <si>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</si>
  <si>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</si>
  <si>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</si>
  <si>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</si>
  <si>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</si>
  <si>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</si>
  <si>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</si>
  <si>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</si>
  <si>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</si>
  <si>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</si>
  <si>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</si>
  <si>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</si>
  <si>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</si>
  <si>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</si>
  <si>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</si>
  <si>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</si>
  <si>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</si>
  <si>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</si>
  <si>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</si>
  <si>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</si>
  <si>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</si>
  <si>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</si>
  <si>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</si>
  <si>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</si>
  <si>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</si>
  <si>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</si>
  <si>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</si>
  <si>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</si>
  <si>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</si>
  <si>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</si>
  <si>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</si>
  <si>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</si>
  <si>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</si>
  <si>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</si>
  <si>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</si>
  <si>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</si>
  <si>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</si>
  <si>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</si>
  <si>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</si>
  <si>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</si>
  <si>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</si>
  <si>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</si>
  <si>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</si>
  <si>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</si>
  <si>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</si>
  <si>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</si>
  <si>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</si>
  <si>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</si>
  <si>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</si>
  <si>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</si>
  <si>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</si>
  <si>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</si>
  <si>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</si>
  <si>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</si>
  <si>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</si>
  <si>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</si>
  <si>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</si>
  <si>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</si>
  <si>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</si>
  <si>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</si>
  <si>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</si>
  <si>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</si>
  <si>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</si>
  <si>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</si>
  <si>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</si>
  <si>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</si>
  <si>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</si>
  <si>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</si>
  <si>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</si>
  <si>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</si>
  <si>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</si>
  <si>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</si>
  <si>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</si>
  <si>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</si>
  <si>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</si>
  <si>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</si>
  <si>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</si>
  <si>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</si>
  <si>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</si>
  <si>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</si>
  <si>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</si>
  <si>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</si>
  <si>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</si>
  <si>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</si>
  <si>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</si>
  <si>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</si>
  <si>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</si>
  <si>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</si>
  <si>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</si>
  <si>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</si>
  <si>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</si>
  <si>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</si>
  <si>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</si>
  <si>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</si>
  <si>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</si>
  <si>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</si>
  <si>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</si>
  <si>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</si>
  <si>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</si>
  <si>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</si>
  <si>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</si>
  <si>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</si>
  <si>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</si>
  <si>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</si>
  <si>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</si>
  <si>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</si>
  <si>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</si>
  <si>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</si>
  <si>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</si>
  <si>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</si>
  <si>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</si>
  <si>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</si>
  <si>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</si>
  <si>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</si>
  <si>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</si>
  <si>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</si>
  <si>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</si>
  <si>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</si>
  <si>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</si>
  <si>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</si>
  <si>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</si>
  <si>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</si>
  <si>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</si>
  <si>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</si>
  <si>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</si>
  <si>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</si>
  <si>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</si>
  <si>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</si>
  <si>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</si>
  <si>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</si>
  <si>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</si>
  <si>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</si>
  <si>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</si>
  <si>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</si>
  <si>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</si>
  <si>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</si>
  <si>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</si>
  <si>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</si>
  <si>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</si>
  <si>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</si>
  <si>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</si>
  <si>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</si>
  <si>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</si>
  <si>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</si>
  <si>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</si>
  <si>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</si>
  <si>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</si>
  <si>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</si>
  <si>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</si>
  <si>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</si>
  <si>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</si>
  <si>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</si>
  <si>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</si>
  <si>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</si>
  <si>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</si>
  <si>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</si>
  <si>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</si>
  <si>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</si>
  <si>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</si>
  <si>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</si>
  <si>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</si>
  <si>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</si>
  <si>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</si>
  <si>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</si>
  <si>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</si>
  <si>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</si>
  <si>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</si>
  <si>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</si>
  <si>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</si>
  <si>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</si>
  <si>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</si>
  <si>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</si>
  <si>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</si>
  <si>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</si>
  <si>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</si>
  <si>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</si>
  <si>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</si>
  <si>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</si>
  <si>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</si>
  <si>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</si>
  <si>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</si>
  <si>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</si>
  <si>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</si>
  <si>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</si>
  <si>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</si>
  <si>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</si>
  <si>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</si>
  <si>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</si>
  <si>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</si>
  <si>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</si>
  <si>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</si>
  <si>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</si>
  <si>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</si>
  <si>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</si>
  <si>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</si>
  <si>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</si>
  <si>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</si>
  <si>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</si>
  <si>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</si>
  <si>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</si>
  <si>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</si>
  <si>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</si>
  <si>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</si>
  <si>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</si>
  <si>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</si>
  <si>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</si>
  <si>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</si>
  <si>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</si>
  <si>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</si>
  <si>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</si>
  <si>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</si>
  <si>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</si>
  <si>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</si>
  <si>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</si>
  <si>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</si>
  <si>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</si>
  <si>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</si>
  <si>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</si>
  <si>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</si>
  <si>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</si>
  <si>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</si>
  <si>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</si>
  <si>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</si>
  <si>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</si>
  <si>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</si>
  <si>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</si>
  <si>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</si>
  <si>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</si>
  <si>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</si>
  <si>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</si>
  <si>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</si>
  <si>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</si>
  <si>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</si>
  <si>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</si>
  <si>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</si>
  <si>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</si>
  <si>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</si>
  <si>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</si>
  <si>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</si>
  <si>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</si>
  <si>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</si>
  <si>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</si>
  <si>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</si>
  <si>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</si>
  <si>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</si>
  <si>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</si>
  <si>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</si>
  <si>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</si>
  <si>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</si>
  <si>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</si>
  <si>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</si>
  <si>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</si>
  <si>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</si>
  <si>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</si>
  <si>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</si>
  <si>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</si>
  <si>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</si>
  <si>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</si>
  <si>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</si>
  <si>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</si>
  <si>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</si>
  <si>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</si>
  <si>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</si>
  <si>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</si>
  <si>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</si>
  <si>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</si>
  <si>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</si>
  <si>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</si>
  <si>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</si>
  <si>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</si>
  <si>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</si>
  <si>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</si>
  <si>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</si>
  <si>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</si>
  <si>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</si>
  <si>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</si>
  <si>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</si>
  <si>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</si>
  <si>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</si>
  <si>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</si>
  <si>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</si>
  <si>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</si>
  <si>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</si>
  <si>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</si>
  <si>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</si>
  <si>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</si>
  <si>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</si>
  <si>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</si>
  <si>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</si>
  <si>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</si>
  <si>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</si>
  <si>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</si>
  <si>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</si>
  <si>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</si>
  <si>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</si>
  <si>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</si>
  <si>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</si>
  <si>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</si>
  <si>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</si>
  <si>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</si>
  <si>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</si>
  <si>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</si>
  <si>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</si>
  <si>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</si>
  <si>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</si>
  <si>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</si>
  <si>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</si>
  <si>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</si>
  <si>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</si>
  <si>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</si>
  <si>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</si>
  <si>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</si>
  <si>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</si>
  <si>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</si>
  <si>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</si>
  <si>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</si>
  <si>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</si>
  <si>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</si>
  <si>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</si>
  <si>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</si>
  <si>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</si>
  <si>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</si>
  <si>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</si>
  <si>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</si>
  <si>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</si>
  <si>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</si>
  <si>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</si>
  <si>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</si>
  <si>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</si>
  <si>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</si>
  <si>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</si>
  <si>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</si>
  <si>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</si>
  <si>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</si>
  <si>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</si>
  <si>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</si>
  <si>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</si>
  <si>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</si>
  <si>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</si>
  <si>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</si>
  <si>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</si>
  <si>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</si>
  <si>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</si>
  <si>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</si>
  <si>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</si>
  <si>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</si>
  <si>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</si>
  <si>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</si>
  <si>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</si>
  <si>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</si>
  <si>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</si>
  <si>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</si>
  <si>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</si>
  <si>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</si>
  <si>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</si>
  <si>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</si>
  <si>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</si>
  <si>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</si>
  <si>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</si>
  <si>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</si>
  <si>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</si>
  <si>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</si>
  <si>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</si>
  <si>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</si>
  <si>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</si>
  <si>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</si>
  <si>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</si>
  <si>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</si>
  <si>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</si>
  <si>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</si>
  <si>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</si>
  <si>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</si>
  <si>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</si>
  <si>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</si>
  <si>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</si>
  <si>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</si>
  <si>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</si>
  <si>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</si>
  <si>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</si>
  <si>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</si>
  <si>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</si>
  <si>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</si>
  <si>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</si>
  <si>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</si>
  <si>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</si>
  <si>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</si>
  <si>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</si>
  <si>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</si>
  <si>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</si>
  <si>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</si>
  <si>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</si>
  <si>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</si>
  <si>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</si>
  <si>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</si>
  <si>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</si>
  <si>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</si>
  <si>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</si>
  <si>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</si>
  <si>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</si>
  <si>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</si>
  <si>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</si>
  <si>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</si>
  <si>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</si>
  <si>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</si>
  <si>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</si>
  <si>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</si>
  <si>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</si>
  <si>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</si>
  <si>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</si>
  <si>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</si>
  <si>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</si>
  <si>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</si>
  <si>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</si>
  <si>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</si>
  <si>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</si>
  <si>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</si>
  <si>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</si>
  <si>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</si>
  <si>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</si>
  <si>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</si>
  <si>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</si>
  <si>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</si>
  <si>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</si>
  <si>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</si>
  <si>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</si>
  <si>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</si>
  <si>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</si>
  <si>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</si>
  <si>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</si>
  <si>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</si>
  <si>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</si>
  <si>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</si>
  <si>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</si>
  <si>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</si>
  <si>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</si>
  <si>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</si>
  <si>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</si>
  <si>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</si>
  <si>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</si>
  <si>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</si>
  <si>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</si>
  <si>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</si>
  <si>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</si>
  <si>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</si>
  <si>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</si>
  <si>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</si>
  <si>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</si>
  <si>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</si>
  <si>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</si>
  <si>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</si>
  <si>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</si>
  <si>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</si>
  <si>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</si>
  <si>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</si>
  <si>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</si>
  <si>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</si>
  <si>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</si>
  <si>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</si>
  <si>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</si>
  <si>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</si>
  <si>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</si>
  <si>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</si>
  <si>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</si>
  <si>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</si>
  <si>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</si>
  <si>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</si>
  <si>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</si>
  <si>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</si>
  <si>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</si>
  <si>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</si>
  <si>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</si>
  <si>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</si>
  <si>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</si>
  <si>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</si>
  <si>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</si>
  <si>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</si>
  <si>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</si>
  <si>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</si>
  <si>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</si>
  <si>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</si>
  <si>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</si>
  <si>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</si>
  <si>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</si>
  <si>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</si>
  <si>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</si>
  <si>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</si>
  <si>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</si>
  <si>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</si>
  <si>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</si>
  <si>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</si>
  <si>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</si>
  <si>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</si>
  <si>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</si>
  <si>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</si>
  <si>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</si>
  <si>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</si>
  <si>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</si>
  <si>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</si>
  <si>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</si>
  <si>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</si>
  <si>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</si>
  <si>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</si>
  <si>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</si>
  <si>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</si>
  <si>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</si>
  <si>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</si>
  <si>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</si>
  <si>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</si>
  <si>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</si>
  <si>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</si>
  <si>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</si>
  <si>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</si>
  <si>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</si>
  <si>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</si>
  <si>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</si>
  <si>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</si>
  <si>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</si>
  <si>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</si>
  <si>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</si>
  <si>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</si>
  <si>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</si>
  <si>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</si>
  <si>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</si>
  <si>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</si>
  <si>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</si>
  <si>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</si>
  <si>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</si>
  <si>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</si>
  <si>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</si>
  <si>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</si>
  <si>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</si>
  <si>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</si>
  <si>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</si>
  <si>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</si>
  <si>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</si>
  <si>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</si>
  <si>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</si>
  <si>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</si>
  <si>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</si>
  <si>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</si>
  <si>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</si>
  <si>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</si>
  <si>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</si>
  <si>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</si>
  <si>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</si>
  <si>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</si>
  <si>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</si>
  <si>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</si>
  <si>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</si>
  <si>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</si>
  <si>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</si>
  <si>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</si>
  <si>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</si>
  <si>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</si>
  <si>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</si>
  <si>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</si>
  <si>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</si>
  <si>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</si>
  <si>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</si>
  <si>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</si>
  <si>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</si>
  <si>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</si>
  <si>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</si>
  <si>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</si>
  <si>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</si>
  <si>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</si>
  <si>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</si>
  <si>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</si>
  <si>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</si>
  <si>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</si>
  <si>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</si>
  <si>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</si>
  <si>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</si>
  <si>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</si>
  <si>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</si>
  <si>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</si>
  <si>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</si>
  <si>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</si>
  <si>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</si>
  <si>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</si>
  <si>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</si>
  <si>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</si>
  <si>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</si>
  <si>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</si>
  <si>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</si>
  <si>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</si>
  <si>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</si>
  <si>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</si>
  <si>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</si>
  <si>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</si>
  <si>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</si>
  <si>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</si>
  <si>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</si>
  <si>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</si>
  <si>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</si>
  <si>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</si>
  <si>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</si>
  <si>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</si>
  <si>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</si>
  <si>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</si>
  <si>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</si>
  <si>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</si>
  <si>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</si>
  <si>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</si>
  <si>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</si>
  <si>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</si>
  <si>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</si>
  <si>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</si>
  <si>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</si>
  <si>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</si>
  <si>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</si>
  <si>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</si>
  <si>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</si>
  <si>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</si>
  <si>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</si>
  <si>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</si>
  <si>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</si>
  <si>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</si>
  <si>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</si>
  <si>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</si>
  <si>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</si>
  <si>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</si>
  <si>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</si>
  <si>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</si>
  <si>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</si>
  <si>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</si>
  <si>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</si>
  <si>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</si>
  <si>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</si>
  <si>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</si>
  <si>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</si>
  <si>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</si>
  <si>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</si>
  <si>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</si>
  <si>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</si>
  <si>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</si>
  <si>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</si>
  <si>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</si>
  <si>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</si>
  <si>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</si>
  <si>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</si>
  <si>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</si>
  <si>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</si>
  <si>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</si>
  <si>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</si>
  <si>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</si>
  <si>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</si>
  <si>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</si>
  <si>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</si>
  <si>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</si>
  <si>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</si>
  <si>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</si>
  <si>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</si>
  <si>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</si>
  <si>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</si>
  <si>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</si>
  <si>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</si>
  <si>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</si>
  <si>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</si>
  <si>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</si>
  <si>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</si>
  <si>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</si>
  <si>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</si>
  <si>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</si>
  <si>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</si>
  <si>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</si>
  <si>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</si>
  <si>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</si>
  <si>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</si>
  <si>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</si>
  <si>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</si>
  <si>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</si>
  <si>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</si>
  <si>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</si>
  <si>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</si>
  <si>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</si>
  <si>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</si>
  <si>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</si>
  <si>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</si>
  <si>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</si>
  <si>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</si>
  <si>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</si>
  <si>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</si>
  <si>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</si>
  <si>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</si>
  <si>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</si>
  <si>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</si>
  <si>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</si>
  <si>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</si>
  <si>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</si>
  <si>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</si>
  <si>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</si>
  <si>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</si>
  <si>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</si>
  <si>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</si>
  <si>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</si>
  <si>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</si>
  <si>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</si>
  <si>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</si>
  <si>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</si>
  <si>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</si>
  <si>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</si>
  <si>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</si>
  <si>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</si>
  <si>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</si>
  <si>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</si>
  <si>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</si>
  <si>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</si>
  <si>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</si>
  <si>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</si>
  <si>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</si>
  <si>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</si>
  <si>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</si>
  <si>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</si>
  <si>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</si>
  <si>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</si>
  <si>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</si>
  <si>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</si>
  <si>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</si>
  <si>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</si>
  <si>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</si>
  <si>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</si>
  <si>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</si>
  <si>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</si>
  <si>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</si>
  <si>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</si>
  <si>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</si>
  <si>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</si>
  <si>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</si>
  <si>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</si>
  <si>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</si>
  <si>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</si>
  <si>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</si>
  <si>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</si>
  <si>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</si>
  <si>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</si>
  <si>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</si>
  <si>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</si>
  <si>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</si>
  <si>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</si>
  <si>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</si>
  <si>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</si>
  <si>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</si>
  <si>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</si>
  <si>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</si>
  <si>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</si>
  <si>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</si>
  <si>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</si>
  <si>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</si>
  <si>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</si>
  <si>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</si>
  <si>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</si>
  <si>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</si>
  <si>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</si>
  <si>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</si>
  <si>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</si>
  <si>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</si>
  <si>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</si>
  <si>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</si>
  <si>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</si>
  <si>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</si>
  <si>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</si>
  <si>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</si>
  <si>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</si>
  <si>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</si>
  <si>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</si>
  <si>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</si>
  <si>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</si>
  <si>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</si>
  <si>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</si>
  <si>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</si>
  <si>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</si>
  <si>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</si>
  <si>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</si>
  <si>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</si>
  <si>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</si>
  <si>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</si>
  <si>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</si>
  <si>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</si>
  <si>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</si>
  <si>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</si>
  <si>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</si>
  <si>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</si>
  <si>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</si>
  <si>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</si>
  <si>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</si>
  <si>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</si>
  <si>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</si>
  <si>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</si>
  <si>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</si>
  <si>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</si>
  <si>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</si>
  <si>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</si>
  <si>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</si>
  <si>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</si>
  <si>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</si>
  <si>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</si>
  <si>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</si>
  <si>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</si>
  <si>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</si>
  <si>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</si>
  <si>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</si>
  <si>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</si>
  <si>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</si>
  <si>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</si>
  <si>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</si>
  <si>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</si>
  <si>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</si>
  <si>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</si>
  <si>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</si>
  <si>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</si>
  <si>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</si>
  <si>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</si>
  <si>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</si>
  <si>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</si>
  <si>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</si>
  <si>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</si>
  <si>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</si>
  <si>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</si>
  <si>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</si>
  <si>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</si>
  <si>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</si>
  <si>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</si>
  <si>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</si>
  <si>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</si>
  <si>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</si>
  <si>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</si>
  <si>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</si>
  <si>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</si>
  <si>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</si>
  <si>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</si>
  <si>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</si>
  <si>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</si>
  <si>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</si>
  <si>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</si>
  <si>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</si>
  <si>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</si>
  <si>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</si>
  <si>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</si>
  <si>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</si>
  <si>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</si>
  <si>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</si>
  <si>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</si>
  <si>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</si>
  <si>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</si>
  <si>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</si>
  <si>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</si>
  <si>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</si>
  <si>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</si>
  <si>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</si>
  <si>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</si>
  <si>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</si>
  <si>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</si>
  <si>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</si>
  <si>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</si>
  <si>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</si>
  <si>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</si>
  <si>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</si>
  <si>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</si>
  <si>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</si>
  <si>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</si>
  <si>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</si>
  <si>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</si>
  <si>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</si>
  <si>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</si>
  <si>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</si>
  <si>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</si>
  <si>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</si>
  <si>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</si>
  <si>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</si>
  <si>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</si>
  <si>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</si>
  <si>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</si>
  <si>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</si>
  <si>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</si>
  <si>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</si>
  <si>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</si>
  <si>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</si>
  <si>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</si>
  <si>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</si>
  <si>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</si>
  <si>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</si>
  <si>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</si>
  <si>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</si>
  <si>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</si>
  <si>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</si>
  <si>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</si>
  <si>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</si>
  <si>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</si>
  <si>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</si>
  <si>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</si>
  <si>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</si>
  <si>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</si>
  <si>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</si>
  <si>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</si>
  <si>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</si>
  <si>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</si>
  <si>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</si>
  <si>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</si>
  <si>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</si>
  <si>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</si>
  <si>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</si>
  <si>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</si>
  <si>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</si>
  <si>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</si>
  <si>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</si>
  <si>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</si>
  <si>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</si>
  <si>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</si>
  <si>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</si>
  <si>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</si>
  <si>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</si>
  <si>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</si>
  <si>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</si>
  <si>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</si>
  <si>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</si>
  <si>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</si>
  <si>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</si>
  <si>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</si>
  <si>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</si>
  <si>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</si>
  <si>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</si>
  <si>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</si>
  <si>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</si>
  <si>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</si>
  <si>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</si>
  <si>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</si>
  <si>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</si>
  <si>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</si>
  <si>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</si>
  <si>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</si>
  <si>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</si>
  <si>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</si>
  <si>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</si>
  <si>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</si>
  <si>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</si>
  <si>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</si>
  <si>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</si>
  <si>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</si>
  <si>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</si>
  <si>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</si>
  <si>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</si>
  <si>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</si>
  <si>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</si>
  <si>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</si>
  <si>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</si>
  <si>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</si>
  <si>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</si>
  <si>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</si>
  <si>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</si>
  <si>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</si>
  <si>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</si>
  <si>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</si>
  <si>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</si>
  <si>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</si>
  <si>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</si>
  <si>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</si>
  <si>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</si>
  <si>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</si>
  <si>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</si>
  <si>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</si>
  <si>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</si>
  <si>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</si>
  <si>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</si>
  <si>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</si>
  <si>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</si>
  <si>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</si>
  <si>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</si>
  <si>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</si>
  <si>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</si>
  <si>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</si>
  <si>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</si>
  <si>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</si>
  <si>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</si>
  <si>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</si>
  <si>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</si>
  <si>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</si>
  <si>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</si>
  <si>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</si>
  <si>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</si>
  <si>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</si>
  <si>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</si>
  <si>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</si>
  <si>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</si>
  <si>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</si>
  <si>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</si>
  <si>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</si>
  <si>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</si>
  <si>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</si>
  <si>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</si>
  <si>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</si>
  <si>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</si>
  <si>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</si>
  <si>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</si>
  <si>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</si>
  <si>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</si>
  <si>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</si>
  <si>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</si>
  <si>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</si>
  <si>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</si>
  <si>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</si>
  <si>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</si>
  <si>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</si>
  <si>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</si>
  <si>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</si>
  <si>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</si>
  <si>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</si>
  <si>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</si>
  <si>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</si>
  <si>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</si>
  <si>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</si>
  <si>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</si>
  <si>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</si>
  <si>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</si>
  <si>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</si>
  <si>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</si>
  <si>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</si>
  <si>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</si>
  <si>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</si>
  <si>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</si>
  <si>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</si>
  <si>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</si>
  <si>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</si>
  <si>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</si>
  <si>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</si>
  <si>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</si>
  <si>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</si>
  <si>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</si>
  <si>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</si>
  <si>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</si>
  <si>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</si>
  <si>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</si>
  <si>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</si>
  <si>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</si>
  <si>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</si>
  <si>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</si>
  <si>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</si>
  <si>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</si>
  <si>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</si>
  <si>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</si>
  <si>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</si>
  <si>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</si>
  <si>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</si>
  <si>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</si>
  <si>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</si>
  <si>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</si>
  <si>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</si>
  <si>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</si>
  <si>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</si>
  <si>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</si>
  <si>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</si>
  <si>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</si>
  <si>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</si>
  <si>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</si>
  <si>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</si>
  <si>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</si>
  <si>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</si>
  <si>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</si>
  <si>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</si>
  <si>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</si>
  <si>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</si>
  <si>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</si>
  <si>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</si>
  <si>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</si>
  <si>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</si>
  <si>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</si>
  <si>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</si>
  <si>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</si>
  <si>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</si>
  <si>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</si>
  <si>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</si>
  <si>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</si>
  <si>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</si>
  <si>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</si>
  <si>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</si>
  <si>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</si>
  <si>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</si>
  <si>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</si>
  <si>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</si>
  <si>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</si>
  <si>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</si>
  <si>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</si>
  <si>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</si>
  <si>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</si>
  <si>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</si>
  <si>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</si>
  <si>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</si>
  <si>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</si>
  <si>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</si>
  <si>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</si>
  <si>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</si>
  <si>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</si>
  <si>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</si>
  <si>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</si>
  <si>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</si>
  <si>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</si>
  <si>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</si>
  <si>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</si>
  <si>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</si>
  <si>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</si>
  <si>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</si>
  <si>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</si>
  <si>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</si>
  <si>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</si>
  <si>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</si>
  <si>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</si>
  <si>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</si>
  <si>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</si>
  <si>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</si>
  <si>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</si>
  <si>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</si>
  <si>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</si>
  <si>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</si>
  <si>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</si>
  <si>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</si>
  <si>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</si>
  <si>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</si>
  <si>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</si>
  <si>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</si>
  <si>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</si>
  <si>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</si>
  <si>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</si>
  <si>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</si>
  <si>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</si>
  <si>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</si>
  <si>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</si>
  <si>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</si>
  <si>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</si>
  <si>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</si>
  <si>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</si>
  <si>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</si>
  <si>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</si>
  <si>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</si>
  <si>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</si>
  <si>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</si>
  <si>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</si>
  <si>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</si>
  <si>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</si>
  <si>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</si>
  <si>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</si>
  <si>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</si>
  <si>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</si>
  <si>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</si>
  <si>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</si>
  <si>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</si>
  <si>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</si>
  <si>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</si>
  <si>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</si>
  <si>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</si>
  <si>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</si>
  <si>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</si>
  <si>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</si>
  <si>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</si>
  <si>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</si>
  <si>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</si>
  <si>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</si>
  <si>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</si>
  <si>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</si>
  <si>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</si>
  <si>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</si>
  <si>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</si>
  <si>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</si>
  <si>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</si>
  <si>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</si>
  <si>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</si>
  <si>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</si>
  <si>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</si>
  <si>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</si>
  <si>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</si>
  <si>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</si>
  <si>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</si>
  <si>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</si>
  <si>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</si>
  <si>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</si>
  <si>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</si>
  <si>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</si>
  <si>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</si>
  <si>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</si>
  <si>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</si>
  <si>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</si>
  <si>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</si>
  <si>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</si>
  <si>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</si>
  <si>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</si>
  <si>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</si>
  <si>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</si>
  <si>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</si>
  <si>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</si>
  <si>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</si>
  <si>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</si>
  <si>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</si>
  <si>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</si>
  <si>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</si>
  <si>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</si>
  <si>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</si>
  <si>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</si>
  <si>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</si>
  <si>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</si>
  <si>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</si>
  <si>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</si>
  <si>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</si>
  <si>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</si>
  <si>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</si>
  <si>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</si>
  <si>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</si>
  <si>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</si>
  <si>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</si>
  <si>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</si>
  <si>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</si>
  <si>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</si>
  <si>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</si>
  <si>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</si>
  <si>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</si>
  <si>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</si>
  <si>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</si>
  <si>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</si>
  <si>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</si>
  <si>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</si>
  <si>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</si>
  <si>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</si>
  <si>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</si>
  <si>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</si>
  <si>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</si>
  <si>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</si>
  <si>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</si>
  <si>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</si>
  <si>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</si>
  <si>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</si>
  <si>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</si>
  <si>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</si>
  <si>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</si>
  <si>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</si>
  <si>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</si>
  <si>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</si>
  <si>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</si>
  <si>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</si>
  <si>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</si>
  <si>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</si>
  <si>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</si>
  <si>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</si>
  <si>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</si>
  <si>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</si>
  <si>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</si>
  <si>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</si>
  <si>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</si>
  <si>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</si>
  <si>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</si>
  <si>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</si>
  <si>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</si>
  <si>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</si>
  <si>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</si>
  <si>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</si>
  <si>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</si>
  <si>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</si>
  <si>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</si>
  <si>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</si>
  <si>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</si>
  <si>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</si>
  <si>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</si>
  <si>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</si>
  <si>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</si>
  <si>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</si>
  <si>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</si>
  <si>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</si>
  <si>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</si>
  <si>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</si>
  <si>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</si>
  <si>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</si>
  <si>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</si>
  <si>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</si>
  <si>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</si>
  <si>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</si>
  <si>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</si>
  <si>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</si>
  <si>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</si>
  <si>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</si>
  <si>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</si>
  <si>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</si>
  <si>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</si>
  <si>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</si>
  <si>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</si>
  <si>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</si>
  <si>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</si>
  <si>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</si>
  <si>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</si>
  <si>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</si>
  <si>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</si>
  <si>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</si>
  <si>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</si>
  <si>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</si>
  <si>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</si>
  <si>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</si>
  <si>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</si>
  <si>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</si>
  <si>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</si>
  <si>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</si>
  <si>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</si>
  <si>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</si>
  <si>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</si>
  <si>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</si>
  <si>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</si>
  <si>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</si>
  <si>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</si>
  <si>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</si>
  <si>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</si>
  <si>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</si>
  <si>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</si>
  <si>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</si>
  <si>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</si>
  <si>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</si>
  <si>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</si>
  <si>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</si>
  <si>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</si>
  <si>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</si>
  <si>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</si>
  <si>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</si>
  <si>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</si>
  <si>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</si>
  <si>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</si>
  <si>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</si>
  <si>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</si>
  <si>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</si>
  <si>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</si>
  <si>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</si>
  <si>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</si>
  <si>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</si>
  <si>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</si>
  <si>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</si>
  <si>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</si>
  <si>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</si>
  <si>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</si>
  <si>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</si>
  <si>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</si>
  <si>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</si>
  <si>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</si>
  <si>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</si>
  <si>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</si>
  <si>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</si>
  <si>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</si>
  <si>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</si>
  <si>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</si>
  <si>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</si>
  <si>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</si>
  <si>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</si>
  <si>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</si>
  <si>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</si>
  <si>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</si>
  <si>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</si>
  <si>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</si>
  <si>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</si>
  <si>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</si>
  <si>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</si>
  <si>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</si>
  <si>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</si>
  <si>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</si>
  <si>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</si>
  <si>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</si>
  <si>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</si>
  <si>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</si>
  <si>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</si>
  <si>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</si>
  <si>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</si>
  <si>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</si>
  <si>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</si>
  <si>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</si>
  <si>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</si>
  <si>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</si>
  <si>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</si>
  <si>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</si>
  <si>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</si>
  <si>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</si>
  <si>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</si>
  <si>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</si>
  <si>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</si>
  <si>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</si>
  <si>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</si>
  <si>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</si>
  <si>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</si>
  <si>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</si>
  <si>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</si>
  <si>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</si>
  <si>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</si>
  <si>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</si>
  <si>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</si>
  <si>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</si>
  <si>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</si>
  <si>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</si>
  <si>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</si>
  <si>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</si>
  <si>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</si>
  <si>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</si>
  <si>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</si>
  <si>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</si>
  <si>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</si>
  <si>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</si>
  <si>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</si>
  <si>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</si>
  <si>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</si>
  <si>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</si>
  <si>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</si>
  <si>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</si>
  <si>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</si>
  <si>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</si>
  <si>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</si>
  <si>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</si>
  <si>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</si>
  <si>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</si>
  <si>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</si>
  <si>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</si>
  <si>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</si>
  <si>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</si>
  <si>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</si>
  <si>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</si>
  <si>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</si>
  <si>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</si>
  <si>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</si>
  <si>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</si>
  <si>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</si>
  <si>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</si>
  <si>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</si>
  <si>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</si>
  <si>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</si>
  <si>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</si>
  <si>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</si>
  <si>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</si>
  <si>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</si>
  <si>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</si>
  <si>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</si>
  <si>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</si>
  <si>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</si>
  <si>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</si>
  <si>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</si>
  <si>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</si>
  <si>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</si>
  <si>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</si>
  <si>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</si>
  <si>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</si>
  <si>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</si>
  <si>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</si>
  <si>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</si>
  <si>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</si>
  <si>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</si>
  <si>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</si>
  <si>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</si>
  <si>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</si>
  <si>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</si>
  <si>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</si>
  <si>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</si>
  <si>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</si>
  <si>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</si>
  <si>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</si>
  <si>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</si>
  <si>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</si>
  <si>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</si>
  <si>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</si>
  <si>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</si>
  <si>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</si>
  <si>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</si>
  <si>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</si>
  <si>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</si>
  <si>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</si>
  <si>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</si>
  <si>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</si>
  <si>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</si>
  <si>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</si>
  <si>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</si>
  <si>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</si>
  <si>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</si>
  <si>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</si>
  <si>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</si>
  <si>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</si>
  <si>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</si>
  <si>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</si>
  <si>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</si>
  <si>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</si>
  <si>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</si>
  <si>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</si>
  <si>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</si>
  <si>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</si>
  <si>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</si>
  <si>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</si>
  <si>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</si>
  <si>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</si>
  <si>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</si>
  <si>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</si>
  <si>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</si>
  <si>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</si>
  <si>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</si>
  <si>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</si>
  <si>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</si>
  <si>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</si>
  <si>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</si>
  <si>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</si>
  <si>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</si>
  <si>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</si>
  <si>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</si>
  <si>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</si>
  <si>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</si>
  <si>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</si>
  <si>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</si>
  <si>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</si>
  <si>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</si>
  <si>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</si>
  <si>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</si>
  <si>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</si>
  <si>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</si>
  <si>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</si>
  <si>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</si>
  <si>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</si>
  <si>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</si>
  <si>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</si>
  <si>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</si>
  <si>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</si>
  <si>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</si>
  <si>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</si>
  <si>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</si>
  <si>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</si>
  <si>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</si>
  <si>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</si>
  <si>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</si>
  <si>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</si>
  <si>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</si>
  <si>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</si>
  <si>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</si>
  <si>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</si>
  <si>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</si>
  <si>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</si>
  <si>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</si>
  <si>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</si>
  <si>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</si>
  <si>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</si>
  <si>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</si>
  <si>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</si>
  <si>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</si>
  <si>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</si>
  <si>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</si>
  <si>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</si>
  <si>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</si>
  <si>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</si>
  <si>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</si>
  <si>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</si>
  <si>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</si>
  <si>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</si>
  <si>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</si>
  <si>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</si>
  <si>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</si>
  <si>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</si>
  <si>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</si>
  <si>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</si>
  <si>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</si>
  <si>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</si>
  <si>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</si>
  <si>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</si>
  <si>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</si>
  <si>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</si>
  <si>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</si>
  <si>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</si>
  <si>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</si>
  <si>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</si>
  <si>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</si>
  <si>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</si>
  <si>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</si>
  <si>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</si>
  <si>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</si>
  <si>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</si>
  <si>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</si>
  <si>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</si>
  <si>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</si>
  <si>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</si>
  <si>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</si>
  <si>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</si>
  <si>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</si>
  <si>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</si>
  <si>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</si>
  <si>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</si>
  <si>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</si>
  <si>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</si>
  <si>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</si>
  <si>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</si>
  <si>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</si>
  <si>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</si>
  <si>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</si>
  <si>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</si>
  <si>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</si>
  <si>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</si>
  <si>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</si>
  <si>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</si>
  <si>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</si>
  <si>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</si>
  <si>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</si>
  <si>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</si>
  <si>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</si>
  <si>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</si>
  <si>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</si>
  <si>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</si>
  <si>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</si>
  <si>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</si>
  <si>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</si>
  <si>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</si>
  <si>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</si>
  <si>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</si>
  <si>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</si>
  <si>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</si>
  <si>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</si>
  <si>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</si>
  <si>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</si>
  <si>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</si>
  <si>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</si>
  <si>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</si>
  <si>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</si>
  <si>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</si>
  <si>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</si>
  <si>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</si>
  <si>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</si>
  <si>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</si>
  <si>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</si>
  <si>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</si>
  <si>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</si>
  <si>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</si>
  <si>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</si>
  <si>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</si>
  <si>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</si>
  <si>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</si>
  <si>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</si>
  <si>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</si>
  <si>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</si>
  <si>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</si>
  <si>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</si>
  <si>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</si>
  <si>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</si>
  <si>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</si>
  <si>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</si>
  <si>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</si>
  <si>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</si>
  <si>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</si>
  <si>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</si>
  <si>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</si>
  <si>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</si>
  <si>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</si>
  <si>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</si>
  <si>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</si>
  <si>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</si>
  <si>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</si>
  <si>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</si>
  <si>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</si>
  <si>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</si>
  <si>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</si>
  <si>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</si>
  <si>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</si>
  <si>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</si>
  <si>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</si>
  <si>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</si>
  <si>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</si>
  <si>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</si>
  <si>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</si>
  <si>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</si>
  <si>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</si>
  <si>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</si>
  <si>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</si>
  <si>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</si>
  <si>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</si>
  <si>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</si>
  <si>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</si>
  <si>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</si>
  <si>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</si>
  <si>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</si>
  <si>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</si>
  <si>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</si>
  <si>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</si>
  <si>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</si>
  <si>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</si>
  <si>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</si>
  <si>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</si>
  <si>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</si>
  <si>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</si>
  <si>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</si>
  <si>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</si>
  <si>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</si>
  <si>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</si>
  <si>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</si>
  <si>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</si>
  <si>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</si>
  <si>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</si>
  <si>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</si>
  <si>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</si>
  <si>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</si>
  <si>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</si>
  <si>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</si>
  <si>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</si>
  <si>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</si>
  <si>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</si>
  <si>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</si>
  <si>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</si>
  <si>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</si>
  <si>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</si>
  <si>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</si>
  <si>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</si>
  <si>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</si>
  <si>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</si>
  <si>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</si>
  <si>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</si>
  <si>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</si>
  <si>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</si>
  <si>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</si>
  <si>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</si>
  <si>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</si>
  <si>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</si>
  <si>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</si>
  <si>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</si>
  <si>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</si>
  <si>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</si>
  <si>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</si>
  <si>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</si>
  <si>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</si>
  <si>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</si>
  <si>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</si>
  <si>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</si>
  <si>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</si>
  <si>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</si>
  <si>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</si>
  <si>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</si>
  <si>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</si>
  <si>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</si>
  <si>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</si>
  <si>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</si>
  <si>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</si>
  <si>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</si>
  <si>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</si>
  <si>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</si>
  <si>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</si>
  <si>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</si>
  <si>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</si>
  <si>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</si>
  <si>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</si>
  <si>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</si>
  <si>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</si>
  <si>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</si>
  <si>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</si>
  <si>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</si>
  <si>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</si>
  <si>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</si>
  <si>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</si>
  <si>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</si>
  <si>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</si>
  <si>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</si>
  <si>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</si>
  <si>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</si>
  <si>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</si>
  <si>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</si>
  <si>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</si>
  <si>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</si>
  <si>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</si>
  <si>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</si>
  <si>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</si>
  <si>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</si>
  <si>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</si>
  <si>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</si>
  <si>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</si>
  <si>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</si>
  <si>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</si>
  <si>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</si>
  <si>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</si>
  <si>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</si>
  <si>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</si>
  <si>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</si>
  <si>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</si>
  <si>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</si>
  <si>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</si>
  <si>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</si>
  <si>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</si>
  <si>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</si>
  <si>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</si>
  <si>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</si>
  <si>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</si>
  <si>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</si>
  <si>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</si>
  <si>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</si>
  <si>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</si>
  <si>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</si>
  <si>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</si>
  <si>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</si>
  <si>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</si>
  <si>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</si>
  <si>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</si>
  <si>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</si>
  <si>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</si>
  <si>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</si>
  <si>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</si>
  <si>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</si>
  <si>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</si>
  <si>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</si>
  <si>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</si>
  <si>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</si>
  <si>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</si>
  <si>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</si>
  <si>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</si>
  <si>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</si>
  <si>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</si>
  <si>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</si>
  <si>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</si>
  <si>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</si>
  <si>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</si>
  <si>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</si>
  <si>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</si>
  <si>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</si>
  <si>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</si>
  <si>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</si>
  <si>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</si>
  <si>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</si>
  <si>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</si>
  <si>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</si>
  <si>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</si>
  <si>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</si>
  <si>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</si>
  <si>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</si>
  <si>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</si>
  <si>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</si>
  <si>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</si>
  <si>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</si>
  <si>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</si>
  <si>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</si>
  <si>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</si>
  <si>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</si>
  <si>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</si>
  <si>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</si>
  <si>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</si>
  <si>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</si>
  <si>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</si>
  <si>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</si>
  <si>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</si>
  <si>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</si>
  <si>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</si>
  <si>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</si>
  <si>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</si>
  <si>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</si>
  <si>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</si>
  <si>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</si>
  <si>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</si>
  <si>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</si>
  <si>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</si>
  <si>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</si>
  <si>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</si>
  <si>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</si>
  <si>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</si>
  <si>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</si>
  <si>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</si>
  <si>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</si>
  <si>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</si>
  <si>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</si>
  <si>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</si>
  <si>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</si>
  <si>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</si>
  <si>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</si>
  <si>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</si>
  <si>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</si>
  <si>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</si>
  <si>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</si>
  <si>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</si>
  <si>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</si>
  <si>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</si>
  <si>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</si>
  <si>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</si>
  <si>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</si>
  <si>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</si>
  <si>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</si>
  <si>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</si>
  <si>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</si>
  <si>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</si>
  <si>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</si>
  <si>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</si>
  <si>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</si>
  <si>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</si>
  <si>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</si>
  <si>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</si>
  <si>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</si>
  <si>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</si>
  <si>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</si>
  <si>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</si>
  <si>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</si>
  <si>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</si>
  <si>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</si>
  <si>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</si>
  <si>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</si>
  <si>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</si>
  <si>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</si>
  <si>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</si>
  <si>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</si>
  <si>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</si>
  <si>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</si>
  <si>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</si>
  <si>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</si>
  <si>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</si>
  <si>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</si>
  <si>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</si>
  <si>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</si>
  <si>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</si>
  <si>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</si>
  <si>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</si>
  <si>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</si>
  <si>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</si>
  <si>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</si>
  <si>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</si>
  <si>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</si>
  <si>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</si>
  <si>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</si>
  <si>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</si>
  <si>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</si>
  <si>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</si>
  <si>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</si>
  <si>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</si>
  <si>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</si>
  <si>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</si>
  <si>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</si>
  <si>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</si>
  <si>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</si>
  <si>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</si>
  <si>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</si>
  <si>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</si>
  <si>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</si>
  <si>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</si>
  <si>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</si>
  <si>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</si>
  <si>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</si>
  <si>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</si>
  <si>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</si>
  <si>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</si>
  <si>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</si>
  <si>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</si>
  <si>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</si>
  <si>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</si>
  <si>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</si>
  <si>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</si>
  <si>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</si>
  <si>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</si>
  <si>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</si>
  <si>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</si>
  <si>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</si>
  <si>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</si>
  <si>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</si>
  <si>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</si>
  <si>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</si>
  <si>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</si>
  <si>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</si>
  <si>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</si>
  <si>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</si>
  <si>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</si>
  <si>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</si>
  <si>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</si>
  <si>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</si>
  <si>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</si>
  <si>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</si>
  <si>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</si>
  <si>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</si>
  <si>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</si>
  <si>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</si>
  <si>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</si>
  <si>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</si>
  <si>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</si>
  <si>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</si>
  <si>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</si>
  <si>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</si>
  <si>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</si>
  <si>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</si>
  <si>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</si>
  <si>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</si>
  <si>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</si>
  <si>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</si>
  <si>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</si>
  <si>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</si>
  <si>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</si>
  <si>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</si>
  <si>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</si>
  <si>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</si>
  <si>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</si>
  <si>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</si>
  <si>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</si>
  <si>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</si>
  <si>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</si>
  <si>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</si>
  <si>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</si>
  <si>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</si>
  <si>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</si>
  <si>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</si>
  <si>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</si>
  <si>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</si>
  <si>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</si>
  <si>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</si>
  <si>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</si>
  <si>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</si>
  <si>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</si>
  <si>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</si>
  <si>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</si>
  <si>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</si>
  <si>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</si>
  <si>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</si>
  <si>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</si>
  <si>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</si>
  <si>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</si>
  <si>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</si>
  <si>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</si>
  <si>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</si>
  <si>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</si>
  <si>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</si>
  <si>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</si>
  <si>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</si>
  <si>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</si>
  <si>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</si>
  <si>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</si>
  <si>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</si>
  <si>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</si>
  <si>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</si>
  <si>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</si>
  <si>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</si>
  <si>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</si>
  <si>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</si>
  <si>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</si>
  <si>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</si>
  <si>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</si>
  <si>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</si>
  <si>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</si>
  <si>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</si>
  <si>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</si>
  <si>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</si>
  <si>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</si>
  <si>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</si>
  <si>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</si>
  <si>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</si>
  <si>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</si>
  <si>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</si>
  <si>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</si>
  <si>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</si>
  <si>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</si>
  <si>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</si>
  <si>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</si>
  <si>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</si>
  <si>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</si>
  <si>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</si>
  <si>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</si>
  <si>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</si>
  <si>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</si>
  <si>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</si>
  <si>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</si>
  <si>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</si>
  <si>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</si>
  <si>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</si>
  <si>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</si>
  <si>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</si>
  <si>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</si>
  <si>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</si>
  <si>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</si>
  <si>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</si>
  <si>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</si>
  <si>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</si>
  <si>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</si>
  <si>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</si>
  <si>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</si>
  <si>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</si>
  <si>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</si>
  <si>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</si>
  <si>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</si>
  <si>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</si>
  <si>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</si>
  <si>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</si>
  <si>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</si>
  <si>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</si>
  <si>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</si>
  <si>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</si>
  <si>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</si>
  <si>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</si>
  <si>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</si>
  <si>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</si>
  <si>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</si>
  <si>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</si>
  <si>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</si>
  <si>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</si>
  <si>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</si>
  <si>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</si>
  <si>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</si>
  <si>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</si>
  <si>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</si>
  <si>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</si>
  <si>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</si>
  <si>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</si>
  <si>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</si>
  <si>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</si>
  <si>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</si>
  <si>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</si>
  <si>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</si>
  <si>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</si>
  <si>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</si>
  <si>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</si>
  <si>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</si>
  <si>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</si>
  <si>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</si>
  <si>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</si>
  <si>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</si>
  <si>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</si>
  <si>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</si>
  <si>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</si>
  <si>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</si>
  <si>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</si>
  <si>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</si>
  <si>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</si>
  <si>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</si>
  <si>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</si>
  <si>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</si>
  <si>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</si>
  <si>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</si>
  <si>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</si>
  <si>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</si>
  <si>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</si>
  <si>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</si>
  <si>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</si>
  <si>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</si>
  <si>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</si>
  <si>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</si>
  <si>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</si>
  <si>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</si>
  <si>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</si>
  <si>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</si>
  <si>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</si>
  <si>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</si>
  <si>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</si>
  <si>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</si>
  <si>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</si>
  <si>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</si>
  <si>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</si>
  <si>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</si>
  <si>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</si>
  <si>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</si>
  <si>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</si>
  <si>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</si>
  <si>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</si>
  <si>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</si>
  <si>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</si>
  <si>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</si>
  <si>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</si>
  <si>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</si>
  <si>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</si>
  <si>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</si>
  <si>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</si>
  <si>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</si>
  <si>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</si>
  <si>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</si>
  <si>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</si>
  <si>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</si>
  <si>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</si>
  <si>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</si>
  <si>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</si>
  <si>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</si>
  <si>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</si>
  <si>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</si>
  <si>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</si>
  <si>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</si>
  <si>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</si>
  <si>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</si>
  <si>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</si>
  <si>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</si>
  <si>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</si>
  <si>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</si>
  <si>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</si>
  <si>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</si>
  <si>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</si>
  <si>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</si>
  <si>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</si>
  <si>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</si>
  <si>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</si>
  <si>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</si>
  <si>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</si>
  <si>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</si>
  <si>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</si>
  <si>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</si>
  <si>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</si>
  <si>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</si>
  <si>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</si>
  <si>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</si>
  <si>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</si>
  <si>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</si>
  <si>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</si>
  <si>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</si>
  <si>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</si>
  <si>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</si>
  <si>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</si>
  <si>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</si>
  <si>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</si>
  <si>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</si>
  <si>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</si>
  <si>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</si>
  <si>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</si>
  <si>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</si>
  <si>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</si>
  <si>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</si>
  <si>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</si>
  <si>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</si>
  <si>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</si>
  <si>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</si>
  <si>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</si>
  <si>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</si>
  <si>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</si>
  <si>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</si>
  <si>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</si>
  <si>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</si>
  <si>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</si>
  <si>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</si>
  <si>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</si>
  <si>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</si>
  <si>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</si>
  <si>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</si>
  <si>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</si>
  <si>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</si>
  <si>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</si>
  <si>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</si>
  <si>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</si>
  <si>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</si>
  <si>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</si>
  <si>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</si>
  <si>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</si>
  <si>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</si>
  <si>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</si>
  <si>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</si>
  <si>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</si>
  <si>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</si>
  <si>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</si>
  <si>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</si>
  <si>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</si>
  <si>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</si>
  <si>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</si>
  <si>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</si>
  <si>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</si>
  <si>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</si>
  <si>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</si>
  <si>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</si>
  <si>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</si>
  <si>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</si>
  <si>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</si>
  <si>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</si>
  <si>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</si>
  <si>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</si>
  <si>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</si>
  <si>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</si>
  <si>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</si>
  <si>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</si>
  <si>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</si>
  <si>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</si>
  <si>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</si>
  <si>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</si>
  <si>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</si>
  <si>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</si>
  <si>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</si>
  <si>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</si>
  <si>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</si>
  <si>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</si>
  <si>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</si>
  <si>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</si>
  <si>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</si>
  <si>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</si>
  <si>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</si>
  <si>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</si>
  <si>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</si>
  <si>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</si>
  <si>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</si>
  <si>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</si>
  <si>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</si>
  <si>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</si>
  <si>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</si>
  <si>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</si>
  <si>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</si>
  <si>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</si>
  <si>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</si>
  <si>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</si>
  <si>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</si>
  <si>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</si>
  <si>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</si>
  <si>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</si>
  <si>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</si>
  <si>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</si>
  <si>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</si>
  <si>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</si>
  <si>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</si>
  <si>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</si>
  <si>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</si>
  <si>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</si>
  <si>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</si>
  <si>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</si>
  <si>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</si>
  <si>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</si>
  <si>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</si>
  <si>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</si>
  <si>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</si>
  <si>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</si>
  <si>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</si>
  <si>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</si>
  <si>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</si>
  <si>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</si>
  <si>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</si>
  <si>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</si>
  <si>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</si>
  <si>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</si>
  <si>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</si>
  <si>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</si>
  <si>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</si>
  <si>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</si>
  <si>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</si>
  <si>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</si>
  <si>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</si>
  <si>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</si>
  <si>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</si>
  <si>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</si>
  <si>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</si>
  <si>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</si>
  <si>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</si>
  <si>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</si>
  <si>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</si>
  <si>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</si>
  <si>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</si>
  <si>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</si>
  <si>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</si>
  <si>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</si>
  <si>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</si>
  <si>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</si>
  <si>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</si>
  <si>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</si>
  <si>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</si>
  <si>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</si>
  <si>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</si>
  <si>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</si>
  <si>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</si>
  <si>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</si>
  <si>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</si>
  <si>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</si>
  <si>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</si>
  <si>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</si>
  <si>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</si>
  <si>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</si>
  <si>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</si>
  <si>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</si>
  <si>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</si>
  <si>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</si>
  <si>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</si>
  <si>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</si>
  <si>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</si>
  <si>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</si>
  <si>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</si>
  <si>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</si>
  <si>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</si>
  <si>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</si>
  <si>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</si>
  <si>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</si>
  <si>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</si>
  <si>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</si>
  <si>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</si>
  <si>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</si>
  <si>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</si>
  <si>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</si>
  <si>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</si>
  <si>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</si>
  <si>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</si>
  <si>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</si>
  <si>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</si>
  <si>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</si>
  <si>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</si>
  <si>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</si>
  <si>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</si>
  <si>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</si>
  <si>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</si>
  <si>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</si>
  <si>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</si>
  <si>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</si>
  <si>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</si>
  <si>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</si>
  <si>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</si>
  <si>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</si>
  <si>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</si>
  <si>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</si>
  <si>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</si>
  <si>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</si>
  <si>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</si>
  <si>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</si>
  <si>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</si>
  <si>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</si>
  <si>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</si>
  <si>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</si>
  <si>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</si>
  <si>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</si>
  <si>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</si>
  <si>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</si>
  <si>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</si>
  <si>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</si>
  <si>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</si>
  <si>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</si>
  <si>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</si>
  <si>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</si>
  <si>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</si>
  <si>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</si>
  <si>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</si>
  <si>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</si>
  <si>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</si>
  <si>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</si>
  <si>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</si>
  <si>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</si>
  <si>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</si>
  <si>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</si>
  <si>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</si>
  <si>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</si>
  <si>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</si>
  <si>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</si>
  <si>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</si>
  <si>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</si>
  <si>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</si>
  <si>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</si>
  <si>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</si>
  <si>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</si>
  <si>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</si>
  <si>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</si>
  <si>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</si>
  <si>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</si>
  <si>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</si>
  <si>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</si>
  <si>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</si>
  <si>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</si>
  <si>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</si>
  <si>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</si>
  <si>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</si>
  <si>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</si>
  <si>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</si>
  <si>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</si>
  <si>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</si>
  <si>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</si>
  <si>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</si>
  <si>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</si>
  <si>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</si>
  <si>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</si>
  <si>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</si>
  <si>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</si>
  <si>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</si>
  <si>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</si>
  <si>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</si>
  <si>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</si>
  <si>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</si>
  <si>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</si>
  <si>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</si>
  <si>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</si>
  <si>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</si>
  <si>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</si>
  <si>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</si>
  <si>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</si>
  <si>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</si>
  <si>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</si>
  <si>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</si>
  <si>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</si>
  <si>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</si>
  <si>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</si>
  <si>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</si>
  <si>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</si>
  <si>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</si>
  <si>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</si>
  <si>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</si>
  <si>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</si>
  <si>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</si>
  <si>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</si>
  <si>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</si>
  <si>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</si>
  <si>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</si>
  <si>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</si>
  <si>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</si>
  <si>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</si>
  <si>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</si>
  <si>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</si>
  <si>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</si>
  <si>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</si>
  <si>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</si>
  <si>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</si>
  <si>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</si>
  <si>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</si>
  <si>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</si>
  <si>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</si>
  <si>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</si>
  <si>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</si>
  <si>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</si>
  <si>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</si>
  <si>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</si>
  <si>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</si>
  <si>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</si>
  <si>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</si>
  <si>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</si>
  <si>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</si>
  <si>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</si>
  <si>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</si>
  <si>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</si>
  <si>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</si>
  <si>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</si>
  <si>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</si>
  <si>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</si>
  <si>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</si>
  <si>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</si>
  <si>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</si>
  <si>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</si>
  <si>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</si>
  <si>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</si>
  <si>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</si>
  <si>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</si>
  <si>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</si>
  <si>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</si>
  <si>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</si>
  <si>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</si>
  <si>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</si>
  <si>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</si>
  <si>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</si>
  <si>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</si>
  <si>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</si>
  <si>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</si>
  <si>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</si>
  <si>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</si>
  <si>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</si>
  <si>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</si>
  <si>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</si>
  <si>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</si>
  <si>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</si>
  <si>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</si>
  <si>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</si>
  <si>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</si>
  <si>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</si>
  <si>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</si>
  <si>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</si>
  <si>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</si>
  <si>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</si>
  <si>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</si>
  <si>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</si>
  <si>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</si>
  <si>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</si>
  <si>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</si>
  <si>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</si>
  <si>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</si>
  <si>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</si>
  <si>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</si>
  <si>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</si>
  <si>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</si>
  <si>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</si>
  <si>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</si>
  <si>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</si>
  <si>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</si>
  <si>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</si>
  <si>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</si>
  <si>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</si>
  <si>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</si>
  <si>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</si>
  <si>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</si>
  <si>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</si>
  <si>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</si>
  <si>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</si>
  <si>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</si>
  <si>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</si>
  <si>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</si>
  <si>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</si>
  <si>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</si>
  <si>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</si>
  <si>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</si>
  <si>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</si>
  <si>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</si>
  <si>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</si>
  <si>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</si>
  <si>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</si>
  <si>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</si>
  <si>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</si>
  <si>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</si>
  <si>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</si>
  <si>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</si>
  <si>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</si>
  <si>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</si>
  <si>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</si>
  <si>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</si>
  <si>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</si>
  <si>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</si>
  <si>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</si>
  <si>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</si>
  <si>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</si>
  <si>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</si>
  <si>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</si>
  <si>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</si>
  <si>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</si>
  <si>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</si>
  <si>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</si>
  <si>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</si>
  <si>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</si>
  <si>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</si>
  <si>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</si>
  <si>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</si>
  <si>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</si>
  <si>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</si>
  <si>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</si>
  <si>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</si>
  <si>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</si>
  <si>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</si>
  <si>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</si>
  <si>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</si>
  <si>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</si>
  <si>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</si>
  <si>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</si>
  <si>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</si>
  <si>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</si>
  <si>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</si>
  <si>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</si>
  <si>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</si>
  <si>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</si>
  <si>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</si>
  <si>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</si>
  <si>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</si>
  <si>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</si>
  <si>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</si>
  <si>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</si>
  <si>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</si>
  <si>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</si>
  <si>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</si>
  <si>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</si>
  <si>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</si>
  <si>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</si>
  <si>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</si>
  <si>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</si>
  <si>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</si>
  <si>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</si>
  <si>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</si>
  <si>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</si>
  <si>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</si>
  <si>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</si>
  <si>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</si>
  <si>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</si>
  <si>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</si>
  <si>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</si>
  <si>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</si>
  <si>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</si>
  <si>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</si>
  <si>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</si>
  <si>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</si>
  <si>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</si>
  <si>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</si>
  <si>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</si>
  <si>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</si>
  <si>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</si>
  <si>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</si>
  <si>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</si>
  <si>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</si>
  <si>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</si>
  <si>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</si>
  <si>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</si>
  <si>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</si>
  <si>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</si>
  <si>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</si>
  <si>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</si>
  <si>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</si>
  <si>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</si>
  <si>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</si>
  <si>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</si>
  <si>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</si>
  <si>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</si>
  <si>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</si>
  <si>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</si>
  <si>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</si>
  <si>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</si>
  <si>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</si>
  <si>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</si>
  <si>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</si>
  <si>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</si>
  <si>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</si>
  <si>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</si>
  <si>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</si>
  <si>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</si>
  <si>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</si>
  <si>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</si>
  <si>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</si>
  <si>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</si>
  <si>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</si>
  <si>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</si>
  <si>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</si>
  <si>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</si>
  <si>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</si>
  <si>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</si>
  <si>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</si>
  <si>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</si>
  <si>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</si>
  <si>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</si>
  <si>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</si>
  <si>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</si>
  <si>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</si>
  <si>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</si>
  <si>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</si>
  <si>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</si>
  <si>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</si>
  <si>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</si>
  <si>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</si>
  <si>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</si>
  <si>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</si>
  <si>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</si>
  <si>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</si>
  <si>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</si>
  <si>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</si>
  <si>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</si>
  <si>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</si>
  <si>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</si>
  <si>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</si>
  <si>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</si>
  <si>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</si>
  <si>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</si>
  <si>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</si>
  <si>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</si>
  <si>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</si>
  <si>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</si>
  <si>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</si>
  <si>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</si>
  <si>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</si>
  <si>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</si>
  <si>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</si>
  <si>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</si>
  <si>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</si>
  <si>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</si>
  <si>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</si>
  <si>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</si>
  <si>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</si>
  <si>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</si>
  <si>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</si>
  <si>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</si>
  <si>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</si>
  <si>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</si>
  <si>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</si>
  <si>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</si>
  <si>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</si>
  <si>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</si>
  <si>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</si>
  <si>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</si>
  <si>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</si>
  <si>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</si>
  <si>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</si>
  <si>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</si>
  <si>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</si>
  <si>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</si>
  <si>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</si>
  <si>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</si>
  <si>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</si>
  <si>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</si>
  <si>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</si>
  <si>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</si>
  <si>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</si>
  <si>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</si>
  <si>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</si>
  <si>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</si>
  <si>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</si>
  <si>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</si>
  <si>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</si>
  <si>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</si>
  <si>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</si>
  <si>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</si>
  <si>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</si>
  <si>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</si>
  <si>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</si>
  <si>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</si>
  <si>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</si>
  <si>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</si>
  <si>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</si>
  <si>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</si>
  <si>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</si>
  <si>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</si>
  <si>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</si>
  <si>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</si>
  <si>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</si>
  <si>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</si>
  <si>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</si>
  <si>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</si>
  <si>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</si>
  <si>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</si>
  <si>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</si>
  <si>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</si>
  <si>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</si>
  <si>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</si>
  <si>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</si>
  <si>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</si>
  <si>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</si>
  <si>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</si>
  <si>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</si>
  <si>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</si>
  <si>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</si>
  <si>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</si>
  <si>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</si>
  <si>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</si>
  <si>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</si>
  <si>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</si>
  <si>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</si>
  <si>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</si>
  <si>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</si>
  <si>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</si>
  <si>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</si>
  <si>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</si>
  <si>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</si>
  <si>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</si>
  <si>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</si>
  <si>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</si>
  <si>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</si>
  <si>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</si>
  <si>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</si>
  <si>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</si>
  <si>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</si>
  <si>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</si>
  <si>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</si>
  <si>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</si>
  <si>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</si>
  <si>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</si>
  <si>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</si>
  <si>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</si>
  <si>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</si>
  <si>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</si>
  <si>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</si>
  <si>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</si>
  <si>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</si>
  <si>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</si>
  <si>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</si>
  <si>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</si>
  <si>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</si>
  <si>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</si>
  <si>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</si>
  <si>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</si>
  <si>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</si>
  <si>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</si>
  <si>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</si>
  <si>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</si>
  <si>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</si>
  <si>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</si>
  <si>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</si>
  <si>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</si>
  <si>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</si>
  <si>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</si>
  <si>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</si>
  <si>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</si>
  <si>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</si>
  <si>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</si>
  <si>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</si>
  <si>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</si>
  <si>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</si>
  <si>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</si>
  <si>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</si>
  <si>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</si>
  <si>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</si>
  <si>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</si>
  <si>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</si>
  <si>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</si>
  <si>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</si>
  <si>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</si>
  <si>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</si>
  <si>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</si>
  <si>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</si>
  <si>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</si>
  <si>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</si>
  <si>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</si>
  <si>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</si>
  <si>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</si>
  <si>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</si>
  <si>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</si>
  <si>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</si>
  <si>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</si>
  <si>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</si>
  <si>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</si>
  <si>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</si>
  <si>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</si>
  <si>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</si>
  <si>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</si>
  <si>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</si>
  <si>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</si>
  <si>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</si>
  <si>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</si>
  <si>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</si>
  <si>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</si>
  <si>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</si>
  <si>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</si>
  <si>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</si>
  <si>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</si>
  <si>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</si>
  <si>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</si>
  <si>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</si>
  <si>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</si>
  <si>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</si>
  <si>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</si>
  <si>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</si>
  <si>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</si>
  <si>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</si>
  <si>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</si>
  <si>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</si>
  <si>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</si>
  <si>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</si>
  <si>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</si>
  <si>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</si>
  <si>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</si>
  <si>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</si>
  <si>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</si>
  <si>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</si>
  <si>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</si>
  <si>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</si>
  <si>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</si>
  <si>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</si>
  <si>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</si>
  <si>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</si>
  <si>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</si>
  <si>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</si>
  <si>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</si>
  <si>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</si>
  <si>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</si>
  <si>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</si>
  <si>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</si>
  <si>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</si>
  <si>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</si>
  <si>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</si>
  <si>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</si>
  <si>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</si>
  <si>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</si>
  <si>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</si>
  <si>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</si>
  <si>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</si>
  <si>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</si>
  <si>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</si>
  <si>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</si>
  <si>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</si>
  <si>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</si>
  <si>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</si>
  <si>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</si>
  <si>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</si>
  <si>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</si>
  <si>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</si>
  <si>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</si>
  <si>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</si>
  <si>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</si>
  <si>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</si>
  <si>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</si>
  <si>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</si>
  <si>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</si>
  <si>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</si>
  <si>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</si>
  <si>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</si>
  <si>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</si>
  <si>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</si>
  <si>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</si>
  <si>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</si>
  <si>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</si>
  <si>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</si>
  <si>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</si>
  <si>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</si>
  <si>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</si>
  <si>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</si>
  <si>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</si>
  <si>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</si>
  <si>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</si>
  <si>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</si>
  <si>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</si>
  <si>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</si>
  <si>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</si>
  <si>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</si>
  <si>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</si>
  <si>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</si>
  <si>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</si>
  <si>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</si>
  <si>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</si>
  <si>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</si>
  <si>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</si>
  <si>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</si>
  <si>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</si>
  <si>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</si>
  <si>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</si>
  <si>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</si>
  <si>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</si>
  <si>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</si>
  <si>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</si>
  <si>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</si>
  <si>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</si>
  <si>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</si>
  <si>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</si>
  <si>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</si>
  <si>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</si>
  <si>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</si>
  <si>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</si>
  <si>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</si>
  <si>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</si>
  <si>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</si>
  <si>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</si>
  <si>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</si>
  <si>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</si>
  <si>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</si>
  <si>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</si>
  <si>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</si>
  <si>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</si>
  <si>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</si>
  <si>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</si>
  <si>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</si>
  <si>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</si>
  <si>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</si>
  <si>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</si>
  <si>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</si>
  <si>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</si>
  <si>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</si>
  <si>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</si>
  <si>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</si>
  <si>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</si>
  <si>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</si>
  <si>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</si>
  <si>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</si>
  <si>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</si>
  <si>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</si>
  <si>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</si>
  <si>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</si>
  <si>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</si>
  <si>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</si>
  <si>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</si>
  <si>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</si>
  <si>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</si>
  <si>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</si>
  <si>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</si>
  <si>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</si>
  <si>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</si>
  <si>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</si>
  <si>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</si>
  <si>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</si>
  <si>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</si>
  <si>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</si>
  <si>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</si>
  <si>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</si>
  <si>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</si>
  <si>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</si>
  <si>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</si>
  <si>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</si>
  <si>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</si>
  <si>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</si>
  <si>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</si>
  <si>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</si>
  <si>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</si>
  <si>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</si>
  <si>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</si>
  <si>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</si>
  <si>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</si>
  <si>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</si>
  <si>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</si>
  <si>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</si>
  <si>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</si>
  <si>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</si>
  <si>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</si>
  <si>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</si>
  <si>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</si>
  <si>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</si>
  <si>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</si>
  <si>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</si>
  <si>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</si>
  <si>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</si>
  <si>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</si>
  <si>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</si>
  <si>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</si>
  <si>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</si>
  <si>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</si>
  <si>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</si>
  <si>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</si>
  <si>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</si>
  <si>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</si>
  <si>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</si>
  <si>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</si>
  <si>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</si>
  <si>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</si>
  <si>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</si>
  <si>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</si>
  <si>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</si>
  <si>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</si>
  <si>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</si>
  <si>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</si>
  <si>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</si>
  <si>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</si>
  <si>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</si>
  <si>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</si>
  <si>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</si>
  <si>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</si>
  <si>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</si>
  <si>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</si>
  <si>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</si>
  <si>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</si>
  <si>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</si>
  <si>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</si>
  <si>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</si>
  <si>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</si>
  <si>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</si>
  <si>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</si>
  <si>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</si>
  <si>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</si>
  <si>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</si>
  <si>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</si>
  <si>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</si>
  <si>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</si>
  <si>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</si>
  <si>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</si>
  <si>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</si>
  <si>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</si>
  <si>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</si>
  <si>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</si>
  <si>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</si>
  <si>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</si>
  <si>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</si>
  <si>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</si>
  <si>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</si>
  <si>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</si>
  <si>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</si>
  <si>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</si>
  <si>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</si>
  <si>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</si>
  <si>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</si>
  <si>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</si>
  <si>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</si>
  <si>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</si>
  <si>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</si>
  <si>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</si>
  <si>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</si>
  <si>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</si>
  <si>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</si>
  <si>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</si>
  <si>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</si>
  <si>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</si>
  <si>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</si>
  <si>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</si>
  <si>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</si>
  <si>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</si>
  <si>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</si>
  <si>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</si>
  <si>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</si>
  <si>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</si>
  <si>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</si>
  <si>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</si>
  <si>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</si>
  <si>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</si>
  <si>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</si>
  <si>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</si>
  <si>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</si>
  <si>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</si>
  <si>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</si>
  <si>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</si>
  <si>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</si>
  <si>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</si>
  <si>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</si>
  <si>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</si>
  <si>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</si>
  <si>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</si>
  <si>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</si>
  <si>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</si>
  <si>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</si>
  <si>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</si>
  <si>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</si>
  <si>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</si>
  <si>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</si>
  <si>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</si>
  <si>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</si>
  <si>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</si>
  <si>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</si>
  <si>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</si>
  <si>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</si>
  <si>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</si>
  <si>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</si>
  <si>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</si>
  <si>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</si>
  <si>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</si>
  <si>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</si>
  <si>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</si>
  <si>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</si>
  <si>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</si>
  <si>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</si>
  <si>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</si>
  <si>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</si>
  <si>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</si>
  <si>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</si>
  <si>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</si>
  <si>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</si>
  <si>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</si>
  <si>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</si>
  <si>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</si>
  <si>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</si>
  <si>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</si>
  <si>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</si>
  <si>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</si>
  <si>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</si>
  <si>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</si>
  <si>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</si>
  <si>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</si>
  <si>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</si>
  <si>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</si>
  <si>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</si>
  <si>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</si>
  <si>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</si>
  <si>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</si>
  <si>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</si>
  <si>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</si>
  <si>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</si>
  <si>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</si>
  <si>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</si>
  <si>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</si>
  <si>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</si>
  <si>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</si>
  <si>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</si>
  <si>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</si>
  <si>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</si>
  <si>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</si>
  <si>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</si>
  <si>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</si>
  <si>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</si>
  <si>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</si>
  <si>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</si>
  <si>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</si>
  <si>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</si>
  <si>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</si>
  <si>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</si>
  <si>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</si>
  <si>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</si>
  <si>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</si>
  <si>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</si>
  <si>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</si>
  <si>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</si>
  <si>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</si>
  <si>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</si>
  <si>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</si>
  <si>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</si>
  <si>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</si>
  <si>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</si>
  <si>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</si>
  <si>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</si>
  <si>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</si>
  <si>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</si>
  <si>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</si>
  <si>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</si>
  <si>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</si>
  <si>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</si>
  <si>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</si>
  <si>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</si>
  <si>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</si>
  <si>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</si>
  <si>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</si>
  <si>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</si>
  <si>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</si>
  <si>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</si>
  <si>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</si>
  <si>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</si>
  <si>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</si>
  <si>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</si>
  <si>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</si>
  <si>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</si>
  <si>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</si>
  <si>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</si>
  <si>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</si>
  <si>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</si>
  <si>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</si>
  <si>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</si>
  <si>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</si>
  <si>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</si>
  <si>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</si>
  <si>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</si>
  <si>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</si>
  <si>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</si>
  <si>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</si>
  <si>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</si>
  <si>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</si>
  <si>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</si>
  <si>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</si>
  <si>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</si>
  <si>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</si>
  <si>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</si>
  <si>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</si>
  <si>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</si>
  <si>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</si>
  <si>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</si>
  <si>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</si>
  <si>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</si>
  <si>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</si>
  <si>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</si>
  <si>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</si>
  <si>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</si>
  <si>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</si>
  <si>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</si>
  <si>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</si>
  <si>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</si>
  <si>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</si>
  <si>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</si>
  <si>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</si>
  <si>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</si>
  <si>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</si>
  <si>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</si>
  <si>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</si>
  <si>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</si>
  <si>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</si>
  <si>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</si>
  <si>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</si>
  <si>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</si>
  <si>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</si>
  <si>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</si>
  <si>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</si>
  <si>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</si>
  <si>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</si>
  <si>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</si>
  <si>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</si>
  <si>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</si>
  <si>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</si>
  <si>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</si>
  <si>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</si>
  <si>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</si>
  <si>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</si>
  <si>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</si>
  <si>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</si>
  <si>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</si>
  <si>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</si>
  <si>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</si>
  <si>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</si>
  <si>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</si>
  <si>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</si>
  <si>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</si>
  <si>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</si>
  <si>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</si>
  <si>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</si>
  <si>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</si>
  <si>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</si>
  <si>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</si>
  <si>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</si>
  <si>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</si>
  <si>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</si>
  <si>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</si>
  <si>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</si>
  <si>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</si>
  <si>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</si>
  <si>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</si>
  <si>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</si>
  <si>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</si>
  <si>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</si>
  <si>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</si>
  <si>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</si>
  <si>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</si>
  <si>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</si>
  <si>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</si>
  <si>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</si>
  <si>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</si>
  <si>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</si>
  <si>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</si>
  <si>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</si>
  <si>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</si>
  <si>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</si>
  <si>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</si>
  <si>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</si>
  <si>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</si>
  <si>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</si>
  <si>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</si>
  <si>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</si>
  <si>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</si>
  <si>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</si>
  <si>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</si>
  <si>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</si>
  <si>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</si>
  <si>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</si>
  <si>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</si>
  <si>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</si>
  <si>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</si>
  <si>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</si>
  <si>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</si>
  <si>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</si>
  <si>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</si>
  <si>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</si>
  <si>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</si>
  <si>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</si>
  <si>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</si>
  <si>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</si>
  <si>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</si>
  <si>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</si>
  <si>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</si>
  <si>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</si>
  <si>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</si>
  <si>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</si>
  <si>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</si>
  <si>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</si>
  <si>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</si>
  <si>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</si>
  <si>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</si>
  <si>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</si>
  <si>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</si>
  <si>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</si>
  <si>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</si>
  <si>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</si>
  <si>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</si>
  <si>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</si>
  <si>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</si>
  <si>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</si>
  <si>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</si>
  <si>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</si>
  <si>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</si>
  <si>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</si>
  <si>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</si>
  <si>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</si>
  <si>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</si>
  <si>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</si>
  <si>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</si>
  <si>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</si>
  <si>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</si>
  <si>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</si>
  <si>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</si>
  <si>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</si>
  <si>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</si>
  <si>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</si>
  <si>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</si>
  <si>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</si>
  <si>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</si>
  <si>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</si>
  <si>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</si>
  <si>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</si>
  <si>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</si>
  <si>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</si>
  <si>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</si>
  <si>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</si>
  <si>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</si>
  <si>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</si>
  <si>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</si>
  <si>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</si>
  <si>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</si>
  <si>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</si>
  <si>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</si>
  <si>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</si>
  <si>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</si>
  <si>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</si>
  <si>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</si>
  <si>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</si>
  <si>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</si>
  <si>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</si>
  <si>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</si>
  <si>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</si>
  <si>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</si>
  <si>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</si>
  <si>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</si>
  <si>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</si>
  <si>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</si>
  <si>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</si>
  <si>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</si>
  <si>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</si>
  <si>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</si>
  <si>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</si>
  <si>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</si>
  <si>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</si>
  <si>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</si>
  <si>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</si>
  <si>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</si>
  <si>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</si>
  <si>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</si>
  <si>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</si>
  <si>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</si>
  <si>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</si>
  <si>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</si>
  <si>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</si>
  <si>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</si>
  <si>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</si>
  <si>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</si>
  <si>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</si>
  <si>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</si>
  <si>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</si>
  <si>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</si>
  <si>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</si>
  <si>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</si>
  <si>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</si>
  <si>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</si>
  <si>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</si>
  <si>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</si>
  <si>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</si>
  <si>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</si>
  <si>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</si>
  <si>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</si>
  <si>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</si>
  <si>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</si>
  <si>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</si>
  <si>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</si>
  <si>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</si>
  <si>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</si>
  <si>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</si>
  <si>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</si>
  <si>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</si>
  <si>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</si>
  <si>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</si>
  <si>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</si>
  <si>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</si>
  <si>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</si>
  <si>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</si>
  <si>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</si>
  <si>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</si>
  <si>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</si>
  <si>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</si>
  <si>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</si>
  <si>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</si>
  <si>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</si>
  <si>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</si>
  <si>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</si>
  <si>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</si>
  <si>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</si>
  <si>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</si>
  <si>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</si>
  <si>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</si>
  <si>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</si>
  <si>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</si>
  <si>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</si>
  <si>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</si>
  <si>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</si>
  <si>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</si>
  <si>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</si>
  <si>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</si>
  <si>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</si>
  <si>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</si>
  <si>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</si>
  <si>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</si>
  <si>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</si>
  <si>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</si>
  <si>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</si>
  <si>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</si>
  <si>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</si>
  <si>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</si>
  <si>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</si>
  <si>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</si>
  <si>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</si>
  <si>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</si>
  <si>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</si>
  <si>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</si>
  <si>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</si>
  <si>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</si>
  <si>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</si>
  <si>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</si>
  <si>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</si>
  <si>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</si>
  <si>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</si>
  <si>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</si>
  <si>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</si>
  <si>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</si>
  <si>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</si>
  <si>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</si>
  <si>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</si>
  <si>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</si>
  <si>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</si>
  <si>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</si>
  <si>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</si>
  <si>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</si>
  <si>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</si>
  <si>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</si>
  <si>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</si>
  <si>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</si>
  <si>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</si>
  <si>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</si>
  <si>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</si>
  <si>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</si>
  <si>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</si>
  <si>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</si>
  <si>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</si>
  <si>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</si>
  <si>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</si>
  <si>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</si>
  <si>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</si>
  <si>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</si>
  <si>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</si>
  <si>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</si>
  <si>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</si>
  <si>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</si>
  <si>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</si>
  <si>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</si>
  <si>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</si>
  <si>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</si>
  <si>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</si>
  <si>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</si>
  <si>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</si>
  <si>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</si>
  <si>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</si>
  <si>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</si>
  <si>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</si>
  <si>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</si>
  <si>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</si>
  <si>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</si>
  <si>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</si>
  <si>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</si>
  <si>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</si>
  <si>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</si>
  <si>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</si>
  <si>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</si>
  <si>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</si>
  <si>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</si>
  <si>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</si>
  <si>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</si>
  <si>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</si>
  <si>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</si>
  <si>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</si>
  <si>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</si>
  <si>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</si>
  <si>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</si>
  <si>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</si>
  <si>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</si>
  <si>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</si>
  <si>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</si>
  <si>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</si>
  <si>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</si>
  <si>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</si>
  <si>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</si>
  <si>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</si>
  <si>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</si>
  <si>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</si>
  <si>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</si>
  <si>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</si>
  <si>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</si>
  <si>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</si>
  <si>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</si>
  <si>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</si>
  <si>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</si>
  <si>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</si>
  <si>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</si>
  <si>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</si>
  <si>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</si>
  <si>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</si>
  <si>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</si>
  <si>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</si>
  <si>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</si>
  <si>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</si>
  <si>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</si>
  <si>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</si>
  <si>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</si>
  <si>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</si>
  <si>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</si>
  <si>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</si>
  <si>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</si>
  <si>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</si>
  <si>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</si>
  <si>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</si>
  <si>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</si>
  <si>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</si>
  <si>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</si>
  <si>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</si>
  <si>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</si>
  <si>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</si>
  <si>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</si>
  <si>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</si>
  <si>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</si>
  <si>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</si>
  <si>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</si>
  <si>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</si>
  <si>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</si>
  <si>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</si>
  <si>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</si>
  <si>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</si>
  <si>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</si>
  <si>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</si>
  <si>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</si>
  <si>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</si>
  <si>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</si>
  <si>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</si>
  <si>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</si>
  <si>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</si>
  <si>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</si>
  <si>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</si>
  <si>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</si>
  <si>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</si>
  <si>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</si>
  <si>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</si>
  <si>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</si>
  <si>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</si>
  <si>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</si>
  <si>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</si>
  <si>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</si>
  <si>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</si>
  <si>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</si>
  <si>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</si>
  <si>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</si>
  <si>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</si>
  <si>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</si>
  <si>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</si>
  <si>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</si>
  <si>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</si>
  <si>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</si>
  <si>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</si>
  <si>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</si>
  <si>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</si>
  <si>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</si>
  <si>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</si>
  <si>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</si>
  <si>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</si>
  <si>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</si>
  <si>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</si>
  <si>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</si>
  <si>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</si>
  <si>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</si>
  <si>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</si>
  <si>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</si>
  <si>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</si>
  <si>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</si>
  <si>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</si>
  <si>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</si>
  <si>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</si>
  <si>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</si>
  <si>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</si>
  <si>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</si>
  <si>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</si>
  <si>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</si>
  <si>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</si>
  <si>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</si>
  <si>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</si>
  <si>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</si>
  <si>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</si>
  <si>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</si>
  <si>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</si>
  <si>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</si>
  <si>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</si>
  <si>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</si>
  <si>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</si>
  <si>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</si>
  <si>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</si>
  <si>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</si>
  <si>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</si>
  <si>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</si>
  <si>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</si>
  <si>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</si>
  <si>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</si>
  <si>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</si>
  <si>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</si>
  <si>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</si>
  <si>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</si>
  <si>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</si>
  <si>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</si>
  <si>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</si>
  <si>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</si>
  <si>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</si>
  <si>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</si>
  <si>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</si>
  <si>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</si>
  <si>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</si>
  <si>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</si>
  <si>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</si>
  <si>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</si>
  <si>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</si>
  <si>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</si>
  <si>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</si>
  <si>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</si>
  <si>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</si>
  <si>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</si>
  <si>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</si>
  <si>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</si>
  <si>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</si>
  <si>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</si>
  <si>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</si>
  <si>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</si>
  <si>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</si>
  <si>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</si>
  <si>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</si>
  <si>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</si>
  <si>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</si>
  <si>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</si>
  <si>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</si>
  <si>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</si>
  <si>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</si>
  <si>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</si>
  <si>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</si>
  <si>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</si>
  <si>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</si>
  <si>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</si>
  <si>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</si>
  <si>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</si>
  <si>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</si>
  <si>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</si>
  <si>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</si>
  <si>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</si>
  <si>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</si>
  <si>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</si>
  <si>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</si>
  <si>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</si>
  <si>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</si>
  <si>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</si>
  <si>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</si>
  <si>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</si>
  <si>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</si>
  <si>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</si>
  <si>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</si>
  <si>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</si>
  <si>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</si>
  <si>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</si>
  <si>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</si>
  <si>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</si>
  <si>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</si>
  <si>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</si>
  <si>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</si>
  <si>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</si>
  <si>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</si>
  <si>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</si>
  <si>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</si>
  <si>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</si>
  <si>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</si>
  <si>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</si>
  <si>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</si>
  <si>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</si>
  <si>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</si>
  <si>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</si>
  <si>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</si>
  <si>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</si>
  <si>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</si>
  <si>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</si>
  <si>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</si>
  <si>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</si>
  <si>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</si>
  <si>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</si>
  <si>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</si>
  <si>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</si>
  <si>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</si>
  <si>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</si>
  <si>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</si>
  <si>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</si>
  <si>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</si>
  <si>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</si>
  <si>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</si>
  <si>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</si>
  <si>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</si>
  <si>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</si>
  <si>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</si>
  <si>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</si>
  <si>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</si>
  <si>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</si>
  <si>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</si>
  <si>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</si>
  <si>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</si>
  <si>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</si>
  <si>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</si>
  <si>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</si>
  <si>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</si>
  <si>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</si>
  <si>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</si>
  <si>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</si>
  <si>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</si>
  <si>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</si>
  <si>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</si>
  <si>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</si>
  <si>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</si>
  <si>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</si>
  <si>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</si>
  <si>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</si>
  <si>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</si>
  <si>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</si>
  <si>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</si>
  <si>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</si>
  <si>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</si>
  <si>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</si>
  <si>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</si>
  <si>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</si>
  <si>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</si>
  <si>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</si>
  <si>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</si>
  <si>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</si>
  <si>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</si>
  <si>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</si>
  <si>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</si>
  <si>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</si>
  <si>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</si>
  <si>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</si>
  <si>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</si>
  <si>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</si>
  <si>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</si>
  <si>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</si>
  <si>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</si>
  <si>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</si>
  <si>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</si>
  <si>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</si>
  <si>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</si>
  <si>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</si>
  <si>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</si>
  <si>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</si>
  <si>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</si>
  <si>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</si>
  <si>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</si>
  <si>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</si>
  <si>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</si>
  <si>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</si>
  <si>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</si>
  <si>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</si>
  <si>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</si>
  <si>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</si>
  <si>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</si>
  <si>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</si>
  <si>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</si>
  <si>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</si>
  <si>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</si>
  <si>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</si>
  <si>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</si>
  <si>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</si>
  <si>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</si>
  <si>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</si>
  <si>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</si>
  <si>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</si>
  <si>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</si>
  <si>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</si>
  <si>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</si>
  <si>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</si>
  <si>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</si>
  <si>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</si>
  <si>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</si>
  <si>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</si>
  <si>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</si>
  <si>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</si>
  <si>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</si>
  <si>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</si>
  <si>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</si>
  <si>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</si>
  <si>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</si>
  <si>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</si>
  <si>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</si>
  <si>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</si>
  <si>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</si>
  <si>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</si>
  <si>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</si>
  <si>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</si>
  <si>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</si>
  <si>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</si>
  <si>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</si>
  <si>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</si>
  <si>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</si>
  <si>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</si>
  <si>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</si>
  <si>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</si>
  <si>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</si>
  <si>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</si>
  <si>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</si>
  <si>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</si>
  <si>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</si>
  <si>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</si>
  <si>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</si>
  <si>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</si>
  <si>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</si>
  <si>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</si>
  <si>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</si>
  <si>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</si>
  <si>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</si>
  <si>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</si>
  <si>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</si>
  <si>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</si>
  <si>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</si>
  <si>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</si>
  <si>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</si>
  <si>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</si>
  <si>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</si>
  <si>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</si>
  <si>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</si>
  <si>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</si>
  <si>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</si>
  <si>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</si>
  <si>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</si>
  <si>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</si>
  <si>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</si>
  <si>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</si>
  <si>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</si>
  <si>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</si>
  <si>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</si>
  <si>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</si>
  <si>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</si>
  <si>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</si>
  <si>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</si>
  <si>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</si>
  <si>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</si>
  <si>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</si>
  <si>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</si>
  <si>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</si>
  <si>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</si>
  <si>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</si>
  <si>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</si>
  <si>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</si>
  <si>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</si>
  <si>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</si>
  <si>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</si>
  <si>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</si>
  <si>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</si>
  <si>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</si>
  <si>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</si>
  <si>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</si>
  <si>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</si>
  <si>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</si>
  <si>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</si>
  <si>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</si>
  <si>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</si>
  <si>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</si>
  <si>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</si>
  <si>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</si>
  <si>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</si>
  <si>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</si>
  <si>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</si>
  <si>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</si>
  <si>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</si>
  <si>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</si>
  <si>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</si>
  <si>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</si>
  <si>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</si>
  <si>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</si>
  <si>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</si>
  <si>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</si>
  <si>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</si>
  <si>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</si>
  <si>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</si>
  <si>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</si>
  <si>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</si>
  <si>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</si>
  <si>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</si>
  <si>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</si>
  <si>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</si>
  <si>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</si>
  <si>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</si>
  <si>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</si>
  <si>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</si>
  <si>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</si>
  <si>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</si>
  <si>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</si>
  <si>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</si>
  <si>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</si>
  <si>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</si>
  <si>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</si>
  <si>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</si>
  <si>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</si>
  <si>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</si>
  <si>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</si>
  <si>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</si>
  <si>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</si>
  <si>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</si>
  <si>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</si>
  <si>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</si>
  <si>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</si>
  <si>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</si>
  <si>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</si>
  <si>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</si>
  <si>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</si>
  <si>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</si>
  <si>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</si>
  <si>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</si>
  <si>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</si>
  <si>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</si>
  <si>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</si>
  <si>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</si>
  <si>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</si>
  <si>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</si>
  <si>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</si>
  <si>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</si>
  <si>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</si>
  <si>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</si>
  <si>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</si>
  <si>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</si>
  <si>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</si>
  <si>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</si>
  <si>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</si>
  <si>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</si>
  <si>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</si>
  <si>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</si>
  <si>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</si>
  <si>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</si>
  <si>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</si>
  <si>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</si>
  <si>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</si>
  <si>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</si>
  <si>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</si>
  <si>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</si>
  <si>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</si>
  <si>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</si>
  <si>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</si>
  <si>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</si>
  <si>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</si>
  <si>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</si>
  <si>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</si>
  <si>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</si>
  <si>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</si>
  <si>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</si>
  <si>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</si>
  <si>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</si>
  <si>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</si>
  <si>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</si>
  <si>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</si>
  <si>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</si>
  <si>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</si>
  <si>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</si>
  <si>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</si>
  <si>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</si>
  <si>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</si>
  <si>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</si>
  <si>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</si>
  <si>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</si>
  <si>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</si>
  <si>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</si>
  <si>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</si>
  <si>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</si>
  <si>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</si>
  <si>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</si>
  <si>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</si>
  <si>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</si>
  <si>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</si>
  <si>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</si>
  <si>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</si>
  <si>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</si>
  <si>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</si>
  <si>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</si>
  <si>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</si>
  <si>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</si>
  <si>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</si>
  <si>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</si>
  <si>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</si>
  <si>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</si>
  <si>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</si>
  <si>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</si>
  <si>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</si>
  <si>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</si>
  <si>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</si>
  <si>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</si>
  <si>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</si>
  <si>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</si>
  <si>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</si>
  <si>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</si>
  <si>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</si>
  <si>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</si>
  <si>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</si>
  <si>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</si>
  <si>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</si>
  <si>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</si>
  <si>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</si>
  <si>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</si>
  <si>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</si>
  <si>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</si>
  <si>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</si>
  <si>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</si>
  <si>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</si>
  <si>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</si>
  <si>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</si>
  <si>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</si>
  <si>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</si>
  <si>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</si>
  <si>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</si>
  <si>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</si>
  <si>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</si>
  <si>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</si>
  <si>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</si>
  <si>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</si>
  <si>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</si>
  <si>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</si>
  <si>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</si>
  <si>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</si>
  <si>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</si>
  <si>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</si>
  <si>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</si>
  <si>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</si>
  <si>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</si>
  <si>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</si>
  <si>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</si>
  <si>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</si>
  <si>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</si>
  <si>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</si>
  <si>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</si>
  <si>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</si>
  <si>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</si>
  <si>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</si>
  <si>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</si>
  <si>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</si>
  <si>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</si>
  <si>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</si>
  <si>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</si>
  <si>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</si>
  <si>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</si>
  <si>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</si>
  <si>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</si>
  <si>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</si>
  <si>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</si>
  <si>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</si>
  <si>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</si>
  <si>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</si>
  <si>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</si>
  <si>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</si>
  <si>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</si>
  <si>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</si>
  <si>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</si>
  <si>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</si>
  <si>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</si>
  <si>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</si>
  <si>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</si>
  <si>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</si>
  <si>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</si>
  <si>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</si>
  <si>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</si>
  <si>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</si>
  <si>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</si>
  <si>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</si>
  <si>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</si>
  <si>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</si>
  <si>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</si>
  <si>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</si>
  <si>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</si>
  <si>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</si>
  <si>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</si>
  <si>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</si>
  <si>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</si>
  <si>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</si>
  <si>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</si>
  <si>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</si>
  <si>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</si>
  <si>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</si>
  <si>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</si>
  <si>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</si>
  <si>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</si>
  <si>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</si>
  <si>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</si>
  <si>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</si>
  <si>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</si>
  <si>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</si>
  <si>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</si>
  <si>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</si>
  <si>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</si>
  <si>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</si>
  <si>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</si>
  <si>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</si>
  <si>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</si>
  <si>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</si>
  <si>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</si>
  <si>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</si>
  <si>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</si>
  <si>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</si>
  <si>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</si>
  <si>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</si>
  <si>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</si>
  <si>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</si>
  <si>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</si>
  <si>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</si>
  <si>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</si>
  <si>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</si>
  <si>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</si>
  <si>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</si>
  <si>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</si>
  <si>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</si>
  <si>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</si>
  <si>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</si>
  <si>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</si>
  <si>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</si>
  <si>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</si>
  <si>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</si>
  <si>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</si>
  <si>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</si>
  <si>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</si>
  <si>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</si>
  <si>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</si>
  <si>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</si>
  <si>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</si>
  <si>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</si>
  <si>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</si>
  <si>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</si>
  <si>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</si>
  <si>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</si>
  <si>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</si>
  <si>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</si>
  <si>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</si>
  <si>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</si>
  <si>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</si>
  <si>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</si>
  <si>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</si>
  <si>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</si>
  <si>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</si>
  <si>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</si>
  <si>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</si>
  <si>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</si>
  <si>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</si>
  <si>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</si>
  <si>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</si>
  <si>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</si>
  <si>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</si>
  <si>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</si>
  <si>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</si>
  <si>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</si>
  <si>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</si>
  <si>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</si>
  <si>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</si>
  <si>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</si>
  <si>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</si>
  <si>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</si>
  <si>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</si>
  <si>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</si>
  <si>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</si>
  <si>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</si>
  <si>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</si>
  <si>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</si>
  <si>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</si>
  <si>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</si>
  <si>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</si>
  <si>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</si>
  <si>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</si>
  <si>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</si>
  <si>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</si>
  <si>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</si>
  <si>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</si>
  <si>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</si>
  <si>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</si>
  <si>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</si>
  <si>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</si>
  <si>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</si>
  <si>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</si>
  <si>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</si>
  <si>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</si>
  <si>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</si>
  <si>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</si>
  <si>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</si>
  <si>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</si>
  <si>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</si>
  <si>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</si>
  <si>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</si>
  <si>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</si>
  <si>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</si>
  <si>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</si>
  <si>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</si>
  <si>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</si>
  <si>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</si>
  <si>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</si>
  <si>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</si>
  <si>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</si>
  <si>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</si>
  <si>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</si>
  <si>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</si>
  <si>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</si>
  <si>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</si>
  <si>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</si>
  <si>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</si>
  <si>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</si>
  <si>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</si>
  <si>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</si>
  <si>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</si>
  <si>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</si>
  <si>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</si>
  <si>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</si>
  <si>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</si>
  <si>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</si>
  <si>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</si>
  <si>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</si>
  <si>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</si>
  <si>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</si>
  <si>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</si>
  <si>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</si>
  <si>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</si>
  <si>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</si>
  <si>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</si>
  <si>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</si>
  <si>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</si>
  <si>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</si>
  <si>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</si>
  <si>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</si>
  <si>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</si>
  <si>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</si>
  <si>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</si>
  <si>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</si>
  <si>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</si>
  <si>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</si>
  <si>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</si>
  <si>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</si>
  <si>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</si>
  <si>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</si>
  <si>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</si>
  <si>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</si>
  <si>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</si>
  <si>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</si>
  <si>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</si>
  <si>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</si>
  <si>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</si>
  <si>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</si>
  <si>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</si>
  <si>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</si>
  <si>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</si>
  <si>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</si>
  <si>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</si>
  <si>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</si>
  <si>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</si>
  <si>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</si>
  <si>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</si>
  <si>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</si>
  <si>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</si>
  <si>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</si>
  <si>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</si>
  <si>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</si>
  <si>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</si>
  <si>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</si>
  <si>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</si>
  <si>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</si>
  <si>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</si>
  <si>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</si>
  <si>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</si>
  <si>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</si>
  <si>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</si>
  <si>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</si>
  <si>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</si>
  <si>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</si>
  <si>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</si>
  <si>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</si>
  <si>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</si>
  <si>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</si>
  <si>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</si>
  <si>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</si>
  <si>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</si>
  <si>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</si>
  <si>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</si>
  <si>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</si>
  <si>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</si>
  <si>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</si>
  <si>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</si>
  <si>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</si>
  <si>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</si>
  <si>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</si>
  <si>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</si>
  <si>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</si>
  <si>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</si>
  <si>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</si>
  <si>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</si>
  <si>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</si>
  <si>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</si>
  <si>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</si>
  <si>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</si>
  <si>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</si>
  <si>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</si>
  <si>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</si>
  <si>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</si>
  <si>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</si>
  <si>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</si>
  <si>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</si>
  <si>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</si>
  <si>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</si>
  <si>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</si>
  <si>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</si>
  <si>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</si>
  <si>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</si>
  <si>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</si>
  <si>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</si>
  <si>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</si>
  <si>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</si>
  <si>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</si>
  <si>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</si>
  <si>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</si>
  <si>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</si>
  <si>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</si>
  <si>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</si>
  <si>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</si>
  <si>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</si>
  <si>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</si>
  <si>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</si>
  <si>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</si>
  <si>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</si>
  <si>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</si>
  <si>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</si>
  <si>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</si>
  <si>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</si>
  <si>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</si>
  <si>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</si>
  <si>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</si>
  <si>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</si>
  <si>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</si>
  <si>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</si>
  <si>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</si>
  <si>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</si>
  <si>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</si>
  <si>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</si>
  <si>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</si>
  <si>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</si>
  <si>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</si>
  <si>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</si>
  <si>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</si>
  <si>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</si>
  <si>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</si>
  <si>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</si>
  <si>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</si>
  <si>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</si>
  <si>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</si>
  <si>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</si>
  <si>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</si>
  <si>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</si>
  <si>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</si>
  <si>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</si>
  <si>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</si>
  <si>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</si>
  <si>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</si>
  <si>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</si>
  <si>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</si>
  <si>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</si>
  <si>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</si>
  <si>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</si>
  <si>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</si>
  <si>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</si>
  <si>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</si>
  <si>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</si>
  <si>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</si>
  <si>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</si>
  <si>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</si>
  <si>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</si>
  <si>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</si>
  <si>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</si>
  <si>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</si>
  <si>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</si>
  <si>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</si>
  <si>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</si>
  <si>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</si>
  <si>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</si>
  <si>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</si>
  <si>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</si>
  <si>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</si>
  <si>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</si>
  <si>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</si>
  <si>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</si>
  <si>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</si>
  <si>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</si>
  <si>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</si>
  <si>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</si>
  <si>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</si>
  <si>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</si>
  <si>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</si>
  <si>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</si>
  <si>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</si>
  <si>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</si>
  <si>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</si>
  <si>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</si>
  <si>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</si>
  <si>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</si>
  <si>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</si>
  <si>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</si>
  <si>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</si>
  <si>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</si>
  <si>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</si>
  <si>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</si>
  <si>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</si>
  <si>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</si>
  <si>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</si>
  <si>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</si>
  <si>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</si>
  <si>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</si>
  <si>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</si>
  <si>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</si>
  <si>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</si>
  <si>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</si>
  <si>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</si>
  <si>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</si>
  <si>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</si>
  <si>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</si>
  <si>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</si>
  <si>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</si>
  <si>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</si>
  <si>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</si>
  <si>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</si>
  <si>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</si>
  <si>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</si>
  <si>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</si>
  <si>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</si>
  <si>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</si>
  <si>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</si>
  <si>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</si>
  <si>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</si>
  <si>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</si>
  <si>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</si>
  <si>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</si>
  <si>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</si>
  <si>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</si>
  <si>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</si>
  <si>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</si>
  <si>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</si>
  <si>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</si>
  <si>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</si>
  <si>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</si>
  <si>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</si>
  <si>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</si>
  <si>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</si>
  <si>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</si>
  <si>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</si>
  <si>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</si>
  <si>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</si>
  <si>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</si>
  <si>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</si>
  <si>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</si>
  <si>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</si>
  <si>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</si>
  <si>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</si>
  <si>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</si>
  <si>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</si>
  <si>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</si>
  <si>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</si>
  <si>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</si>
  <si>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</si>
  <si>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</si>
  <si>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</si>
  <si>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</si>
  <si>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</si>
  <si>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</si>
  <si>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</si>
  <si>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</si>
  <si>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</si>
  <si>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</si>
  <si>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</si>
  <si>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</si>
  <si>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</si>
  <si>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</si>
  <si>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</si>
  <si>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</si>
  <si>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</si>
  <si>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</si>
  <si>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</si>
  <si>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</si>
  <si>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</si>
  <si>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</si>
  <si>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</si>
  <si>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</si>
  <si>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</si>
  <si>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</si>
  <si>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</si>
  <si>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</si>
  <si>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</si>
  <si>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</si>
  <si>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</si>
  <si>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</si>
  <si>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</si>
  <si>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</si>
  <si>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</si>
  <si>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</si>
  <si>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</si>
  <si>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</si>
  <si>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</si>
  <si>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</si>
  <si>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</si>
  <si>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</si>
  <si>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</si>
  <si>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</si>
  <si>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</si>
  <si>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</si>
  <si>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</si>
  <si>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</si>
  <si>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</si>
  <si>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</si>
  <si>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</si>
  <si>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</si>
  <si>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</si>
  <si>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</si>
  <si>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</si>
  <si>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</si>
  <si>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</si>
  <si>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</si>
  <si>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</si>
  <si>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</si>
  <si>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</si>
  <si>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</si>
  <si>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</si>
  <si>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</si>
  <si>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</si>
  <si>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</si>
  <si>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</si>
  <si>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</si>
  <si>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</si>
  <si>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</si>
  <si>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</si>
  <si>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</si>
  <si>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</si>
  <si>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</si>
  <si>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</si>
  <si>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</si>
  <si>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</si>
  <si>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</si>
  <si>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</si>
  <si>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</si>
  <si>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</si>
  <si>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</si>
  <si>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</si>
  <si>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</si>
  <si>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</si>
  <si>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</si>
  <si>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</si>
  <si>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</si>
  <si>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</si>
  <si>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</si>
  <si>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</si>
  <si>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</si>
  <si>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</si>
  <si>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</si>
  <si>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</si>
  <si>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</si>
  <si>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</si>
  <si>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</si>
  <si>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</si>
  <si>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</si>
  <si>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</si>
  <si>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</si>
  <si>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</si>
  <si>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</si>
  <si>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</si>
  <si>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</si>
  <si>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</si>
  <si>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</si>
  <si>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</si>
  <si>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</si>
  <si>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</si>
  <si>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</si>
  <si>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</si>
  <si>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</si>
  <si>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</si>
  <si>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</si>
  <si>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</si>
  <si>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</si>
  <si>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</si>
  <si>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</si>
  <si>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</si>
  <si>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</si>
  <si>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</si>
  <si>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</si>
  <si>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</si>
  <si>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</si>
  <si>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</si>
  <si>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</si>
  <si>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</si>
  <si>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</si>
  <si>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</si>
  <si>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</si>
  <si>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</si>
  <si>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</si>
  <si>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</si>
  <si>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</si>
  <si>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</si>
  <si>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</si>
  <si>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</si>
  <si>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</si>
  <si>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</si>
  <si>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</si>
  <si>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</si>
  <si>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</si>
  <si>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</si>
  <si>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</si>
  <si>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</si>
  <si>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</si>
  <si>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</si>
  <si>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</si>
  <si>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</si>
  <si>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</si>
  <si>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</si>
  <si>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</si>
  <si>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</si>
  <si>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</si>
  <si>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</si>
  <si>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</si>
  <si>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</si>
  <si>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</si>
  <si>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</si>
  <si>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</si>
  <si>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</si>
  <si>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</si>
  <si>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</si>
  <si>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</si>
  <si>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</si>
  <si>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</si>
  <si>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</si>
  <si>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</si>
  <si>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</si>
  <si>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</si>
  <si>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</si>
  <si>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</si>
  <si>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</si>
  <si>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</si>
  <si>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</si>
  <si>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</si>
  <si>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</si>
  <si>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</si>
  <si>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</si>
  <si>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</si>
  <si>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</si>
  <si>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</si>
  <si>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</si>
  <si>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</si>
  <si>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</si>
  <si>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</si>
  <si>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</si>
  <si>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</si>
  <si>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</si>
  <si>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</si>
  <si>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</si>
  <si>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</si>
  <si>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</si>
  <si>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</si>
  <si>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</si>
  <si>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</si>
  <si>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</si>
  <si>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</si>
  <si>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</si>
  <si>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</si>
  <si>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</si>
  <si>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</si>
  <si>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</si>
  <si>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</si>
  <si>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</si>
  <si>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</si>
  <si>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</si>
  <si>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</si>
  <si>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</si>
  <si>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</si>
  <si>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</si>
  <si>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</si>
  <si>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</si>
  <si>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</si>
  <si>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</si>
  <si>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</si>
  <si>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</si>
  <si>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</si>
  <si>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</si>
  <si>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</si>
  <si>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</si>
  <si>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</si>
  <si>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</si>
  <si>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</si>
  <si>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</si>
  <si>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</si>
  <si>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</si>
  <si>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</si>
  <si>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</si>
  <si>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</si>
  <si>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</si>
  <si>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</si>
  <si>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</si>
  <si>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</si>
  <si>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</si>
  <si>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</si>
  <si>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</si>
  <si>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</si>
  <si>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</si>
  <si>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</si>
  <si>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</si>
  <si>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</si>
  <si>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</si>
  <si>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</si>
  <si>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</si>
  <si>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</si>
  <si>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</si>
  <si>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</si>
  <si>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</si>
  <si>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</si>
  <si>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</si>
  <si>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</si>
  <si>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</si>
  <si>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</si>
  <si>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</si>
  <si>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</si>
  <si>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</si>
  <si>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</si>
  <si>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</si>
  <si>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</si>
  <si>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</si>
  <si>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</si>
  <si>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</si>
  <si>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</si>
  <si>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</si>
  <si>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</si>
  <si>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</si>
  <si>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</si>
  <si>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</si>
  <si>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</si>
  <si>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</si>
  <si>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</si>
  <si>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</si>
  <si>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</si>
  <si>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</si>
  <si>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</si>
  <si>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</si>
  <si>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</si>
  <si>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</si>
  <si>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</si>
  <si>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</si>
  <si>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</si>
  <si>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</si>
  <si>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</si>
  <si>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</si>
  <si>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</si>
  <si>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</si>
  <si>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</si>
  <si>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</si>
  <si>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</si>
  <si>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</si>
  <si>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</si>
  <si>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</si>
  <si>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</si>
  <si>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</si>
  <si>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</si>
  <si>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</si>
  <si>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</si>
  <si>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</si>
  <si>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</si>
  <si>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</si>
  <si>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</si>
  <si>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</si>
  <si>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</si>
  <si>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</si>
  <si>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</si>
  <si>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</si>
  <si>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</si>
  <si>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</si>
  <si>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</si>
  <si>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</si>
  <si>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</si>
  <si>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</si>
  <si>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</si>
  <si>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</si>
  <si>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</si>
  <si>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</si>
  <si>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</si>
  <si>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</si>
  <si>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</si>
  <si>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</si>
  <si>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</si>
  <si>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</si>
  <si>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</si>
  <si>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</si>
  <si>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</si>
  <si>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</si>
  <si>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</si>
  <si>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</si>
  <si>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</si>
  <si>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</si>
  <si>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</si>
  <si>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</si>
  <si>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</si>
  <si>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</si>
  <si>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</si>
  <si>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</si>
  <si>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</si>
  <si>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</si>
  <si>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</si>
  <si>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</si>
  <si>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</si>
  <si>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</si>
  <si>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</si>
  <si>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</si>
  <si>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</si>
  <si>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</si>
  <si>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</si>
  <si>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</si>
  <si>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</si>
  <si>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</si>
  <si>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</si>
  <si>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</si>
  <si>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</si>
  <si>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</si>
  <si>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</si>
  <si>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</si>
  <si>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</si>
  <si>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</si>
  <si>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</si>
  <si>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</si>
  <si>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</si>
  <si>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</si>
  <si>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</si>
  <si>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</si>
  <si>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</si>
  <si>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</si>
  <si>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</si>
  <si>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</si>
  <si>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</si>
  <si>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</si>
  <si>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</si>
  <si>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</si>
  <si>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</si>
  <si>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</si>
  <si>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</si>
  <si>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</si>
  <si>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</si>
  <si>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</si>
  <si>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</si>
  <si>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</si>
  <si>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</si>
  <si>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</si>
  <si>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</si>
  <si>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</si>
  <si>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</si>
  <si>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</si>
  <si>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</si>
  <si>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</si>
  <si>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</si>
  <si>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</si>
  <si>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</si>
  <si>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</si>
  <si>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</si>
  <si>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</si>
  <si>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</si>
  <si>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</si>
  <si>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</si>
  <si>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</si>
  <si>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</si>
  <si>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</si>
  <si>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</si>
  <si>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</si>
  <si>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</si>
  <si>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</si>
  <si>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</si>
  <si>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</si>
  <si>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</si>
  <si>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</si>
  <si>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</si>
  <si>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</si>
  <si>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</si>
  <si>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</si>
  <si>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</si>
  <si>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</si>
  <si>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</si>
  <si>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</si>
  <si>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</si>
  <si>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</si>
  <si>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</si>
  <si>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</si>
  <si>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</si>
  <si>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</si>
  <si>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</si>
  <si>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</si>
  <si>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</si>
  <si>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</si>
  <si>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</si>
  <si>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</si>
  <si>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</si>
  <si>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</si>
  <si>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</si>
  <si>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</si>
  <si>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</si>
  <si>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</si>
  <si>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</si>
  <si>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</si>
  <si>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</si>
  <si>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</si>
  <si>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</si>
  <si>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</si>
  <si>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</si>
  <si>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</si>
  <si>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</si>
  <si>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</si>
  <si>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</si>
  <si>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</si>
  <si>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</si>
  <si>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</si>
  <si>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</si>
  <si>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</si>
  <si>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</si>
  <si>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</si>
  <si>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</si>
  <si>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</si>
  <si>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</si>
  <si>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</si>
  <si>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</si>
  <si>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</si>
  <si>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</si>
  <si>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</si>
  <si>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</si>
  <si>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</si>
  <si>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</si>
  <si>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</si>
  <si>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</si>
  <si>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</si>
  <si>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</si>
  <si>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</si>
  <si>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</si>
  <si>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</si>
  <si>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</si>
  <si>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</si>
  <si>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</si>
  <si>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</si>
  <si>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</si>
  <si>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</si>
  <si>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</si>
  <si>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</si>
  <si>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</si>
  <si>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</si>
  <si>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</si>
  <si>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</si>
  <si>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</si>
  <si>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</si>
  <si>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</si>
  <si>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</si>
  <si>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</si>
  <si>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</si>
  <si>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</si>
  <si>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</si>
  <si>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</si>
  <si>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</si>
  <si>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</si>
  <si>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</si>
  <si>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</si>
  <si>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</si>
  <si>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</si>
  <si>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</si>
  <si>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</si>
  <si>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</si>
  <si>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</si>
  <si>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</si>
  <si>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</si>
  <si>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</si>
  <si>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</si>
  <si>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</si>
  <si>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</si>
  <si>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</si>
  <si>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</si>
  <si>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</si>
  <si>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</si>
  <si>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</si>
  <si>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</si>
  <si>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</si>
  <si>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</si>
  <si>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</si>
  <si>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</si>
  <si>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</si>
  <si>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</si>
  <si>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</si>
  <si>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</si>
  <si>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</si>
  <si>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</si>
  <si>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</si>
  <si>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</si>
  <si>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</si>
  <si>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</si>
  <si>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</si>
  <si>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</si>
  <si>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</si>
  <si>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</si>
  <si>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</si>
  <si>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</si>
  <si>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</si>
  <si>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</si>
  <si>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</si>
  <si>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</si>
  <si>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</si>
  <si>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</si>
  <si>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</si>
  <si>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</si>
  <si>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</si>
  <si>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</si>
  <si>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</si>
  <si>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</si>
  <si>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</si>
  <si>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</si>
  <si>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</si>
  <si>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</si>
  <si>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</si>
  <si>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</si>
  <si>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</si>
  <si>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</si>
  <si>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</si>
  <si>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</si>
  <si>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</si>
  <si>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</si>
  <si>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</si>
  <si>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</si>
  <si>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</si>
  <si>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</si>
  <si>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</si>
  <si>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</si>
  <si>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</si>
  <si>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</si>
  <si>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</si>
  <si>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</si>
  <si>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</si>
  <si>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</si>
  <si>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</si>
  <si>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</si>
  <si>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</si>
  <si>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</si>
  <si>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</si>
  <si>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</si>
  <si>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</si>
  <si>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</si>
  <si>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</si>
  <si>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</si>
  <si>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</si>
  <si>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</si>
  <si>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</si>
  <si>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</si>
  <si>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</si>
  <si>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</si>
  <si>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</si>
  <si>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</si>
  <si>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</si>
  <si>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</si>
  <si>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</si>
  <si>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</si>
  <si>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</si>
  <si>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</si>
  <si>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</si>
  <si>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</si>
  <si>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</si>
  <si>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</si>
  <si>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</si>
  <si>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</si>
  <si>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</si>
  <si>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</si>
  <si>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</si>
  <si>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</si>
  <si>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</si>
  <si>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</si>
  <si>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</si>
  <si>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</si>
  <si>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</si>
  <si>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</si>
  <si>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</si>
  <si>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</si>
  <si>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</si>
  <si>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</si>
  <si>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</si>
  <si>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</si>
  <si>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</si>
  <si>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</si>
  <si>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</si>
  <si>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</si>
  <si>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</si>
  <si>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</si>
  <si>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</si>
  <si>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</si>
  <si>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</si>
  <si>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</si>
  <si>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</si>
  <si>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</si>
  <si>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</si>
  <si>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</si>
  <si>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</si>
  <si>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</si>
  <si>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</si>
  <si>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</si>
  <si>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</si>
  <si>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</si>
  <si>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</si>
  <si>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</si>
  <si>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</si>
  <si>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</si>
  <si>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</si>
  <si>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</si>
  <si>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</si>
  <si>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</si>
  <si>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</si>
  <si>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</si>
  <si>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</si>
  <si>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</si>
  <si>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</si>
  <si>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</si>
  <si>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</si>
  <si>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</si>
  <si>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</si>
  <si>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</si>
  <si>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</si>
  <si>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</si>
  <si>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</si>
  <si>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</si>
  <si>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</si>
  <si>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</si>
  <si>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</si>
  <si>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</si>
  <si>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</si>
  <si>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</si>
  <si>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</si>
  <si>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</si>
  <si>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</si>
  <si>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</si>
  <si>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</si>
  <si>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</si>
  <si>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</si>
  <si>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</si>
  <si>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</si>
  <si>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</si>
  <si>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</si>
  <si>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</si>
  <si>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</si>
  <si>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</si>
  <si>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</si>
  <si>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</si>
  <si>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</si>
  <si>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</si>
  <si>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</si>
  <si>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</si>
  <si>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</si>
  <si>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</si>
  <si>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</si>
  <si>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</si>
  <si>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</si>
  <si>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</si>
  <si>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</si>
  <si>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</si>
  <si>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</si>
  <si>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</si>
  <si>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</si>
  <si>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</si>
  <si>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</si>
  <si>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</si>
  <si>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</si>
  <si>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</si>
  <si>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</si>
  <si>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</si>
  <si>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</si>
  <si>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</si>
  <si>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</si>
  <si>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</si>
  <si>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</si>
  <si>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</si>
  <si>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</si>
  <si>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</si>
  <si>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</si>
  <si>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</si>
  <si>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</si>
  <si>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</si>
  <si>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</si>
  <si>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</si>
  <si>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</si>
  <si>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</si>
  <si>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</si>
  <si>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</si>
  <si>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</si>
  <si>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</si>
  <si>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</si>
  <si>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</si>
  <si>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</si>
  <si>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</si>
  <si>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</si>
  <si>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</si>
  <si>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</si>
  <si>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</si>
  <si>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</si>
  <si>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</si>
  <si>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</si>
  <si>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</si>
  <si>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</si>
  <si>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</si>
  <si>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</si>
  <si>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</si>
  <si>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</si>
  <si>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</si>
  <si>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</si>
  <si>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</si>
  <si>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</si>
  <si>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</si>
  <si>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</si>
  <si>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</si>
  <si>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</si>
  <si>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</si>
  <si>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</si>
  <si>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</si>
  <si>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</si>
  <si>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</si>
  <si>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</si>
  <si>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</si>
  <si>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</si>
  <si>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</si>
  <si>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</si>
  <si>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</si>
  <si>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</si>
  <si>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</si>
  <si>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</si>
  <si>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</si>
  <si>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</si>
  <si>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</si>
  <si>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</si>
  <si>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</si>
  <si>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</si>
  <si>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</si>
  <si>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</si>
  <si>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</si>
  <si>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</si>
  <si>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</si>
  <si>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</si>
  <si>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</si>
  <si>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</si>
  <si>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</si>
  <si>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</si>
  <si>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</si>
  <si>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</si>
  <si>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</si>
  <si>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</si>
  <si>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</si>
  <si>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</si>
  <si>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</si>
  <si>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</si>
  <si>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</si>
  <si>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</si>
  <si>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</si>
  <si>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</si>
  <si>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</si>
  <si>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</si>
  <si>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</si>
  <si>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</si>
  <si>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</si>
  <si>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</si>
  <si>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</si>
  <si>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</si>
  <si>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</si>
  <si>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</si>
  <si>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</si>
  <si>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</si>
  <si>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</si>
  <si>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</si>
  <si>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</si>
  <si>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</si>
  <si>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</si>
  <si>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</si>
  <si>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</si>
  <si>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</si>
  <si>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</si>
  <si>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</si>
  <si>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</si>
  <si>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</si>
  <si>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</si>
  <si>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</si>
  <si>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</si>
  <si>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</si>
  <si>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</si>
  <si>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</si>
  <si>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</si>
  <si>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</si>
  <si>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</si>
  <si>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</si>
  <si>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</si>
  <si>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</si>
  <si>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</si>
  <si>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</si>
  <si>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</si>
  <si>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</si>
  <si>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</si>
  <si>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</si>
  <si>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</si>
  <si>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</si>
  <si>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</si>
  <si>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</si>
  <si>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</si>
  <si>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</si>
  <si>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</si>
  <si>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</si>
  <si>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</si>
  <si>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</si>
  <si>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</si>
  <si>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</si>
  <si>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</si>
  <si>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</si>
  <si>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</si>
  <si>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</si>
  <si>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</si>
  <si>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</si>
  <si>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</si>
  <si>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</si>
  <si>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</si>
  <si>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</si>
  <si>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</si>
  <si>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</si>
  <si>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</si>
  <si>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</si>
  <si>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</si>
  <si>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</si>
  <si>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</si>
  <si>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</si>
  <si>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</si>
  <si>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</si>
  <si>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</si>
  <si>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</si>
  <si>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</si>
  <si>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</si>
  <si>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</si>
  <si>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</si>
  <si>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</si>
  <si>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</si>
  <si>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</si>
  <si>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</si>
  <si>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</si>
  <si>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</si>
  <si>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</si>
  <si>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</si>
  <si>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</si>
  <si>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</si>
  <si>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</si>
  <si>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</si>
  <si>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</si>
  <si>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</si>
  <si>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</si>
  <si>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</si>
  <si>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</si>
  <si>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</si>
  <si>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</si>
  <si>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</si>
  <si>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</si>
  <si>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</si>
  <si>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</si>
  <si>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</si>
  <si>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</si>
  <si>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</si>
  <si>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</si>
  <si>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</si>
  <si>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</si>
  <si>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</si>
  <si>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</si>
  <si>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</si>
  <si>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</si>
  <si>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</si>
  <si>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</si>
  <si>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</si>
  <si>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</si>
  <si>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</si>
  <si>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</si>
  <si>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</si>
  <si>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</si>
  <si>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</si>
  <si>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</si>
  <si>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</si>
  <si>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</si>
  <si>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</si>
  <si>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</si>
  <si>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</si>
  <si>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</si>
  <si>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</si>
  <si>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</si>
  <si>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</si>
  <si>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</si>
  <si>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</si>
  <si>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</si>
  <si>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</si>
  <si>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</si>
  <si>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</si>
  <si>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</si>
  <si>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</si>
  <si>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</si>
  <si>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</si>
  <si>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</si>
  <si>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</si>
  <si>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</si>
  <si>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</si>
  <si>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</si>
  <si>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</si>
  <si>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</si>
  <si>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</si>
  <si>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</si>
  <si>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</si>
  <si>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</si>
  <si>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</si>
  <si>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</si>
  <si>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</si>
  <si>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</si>
  <si>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</si>
  <si>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</si>
  <si>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</si>
  <si>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</si>
  <si>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</si>
  <si>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</si>
  <si>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</si>
  <si>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</si>
  <si>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</si>
  <si>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</si>
  <si>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</si>
  <si>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</si>
  <si>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</si>
  <si>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</si>
  <si>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</si>
  <si>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</si>
  <si>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</si>
  <si>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</si>
  <si>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</si>
  <si>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</si>
  <si>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</si>
  <si>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</si>
  <si>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</si>
  <si>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</si>
  <si>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</si>
  <si>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</si>
  <si>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</si>
  <si>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</si>
  <si>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</si>
  <si>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</si>
  <si>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</si>
  <si>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</si>
  <si>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</si>
  <si>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</si>
  <si>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</si>
  <si>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</si>
  <si>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</si>
  <si>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</si>
  <si>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</si>
  <si>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</si>
  <si>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</si>
  <si>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</si>
  <si>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</si>
  <si>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</si>
  <si>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</si>
  <si>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</si>
  <si>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</si>
  <si>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</si>
  <si>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</si>
  <si>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</si>
  <si>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</si>
  <si>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</si>
  <si>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</si>
  <si>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</si>
  <si>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</si>
  <si>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</si>
  <si>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</si>
  <si>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</si>
  <si>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</si>
  <si>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</si>
  <si>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</si>
  <si>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</si>
  <si>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</si>
  <si>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</si>
  <si>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</si>
  <si>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</si>
  <si>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</si>
  <si>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</si>
  <si>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</si>
  <si>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</si>
  <si>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</si>
  <si>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</si>
  <si>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</si>
  <si>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</si>
  <si>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</si>
  <si>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</si>
  <si>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</si>
  <si>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</si>
  <si>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</si>
  <si>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</si>
  <si>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</si>
  <si>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</si>
  <si>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</si>
  <si>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</si>
  <si>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</si>
  <si>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</si>
  <si>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</si>
  <si>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</si>
  <si>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</si>
  <si>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</si>
  <si>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</si>
  <si>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</si>
  <si>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</si>
  <si>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</si>
  <si>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</si>
  <si>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</si>
  <si>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</si>
  <si>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</si>
  <si>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</si>
  <si>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</si>
  <si>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</si>
  <si>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</si>
  <si>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</si>
  <si>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</si>
  <si>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</si>
  <si>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</si>
  <si>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</si>
  <si>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</si>
  <si>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</si>
  <si>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</si>
  <si>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</si>
  <si>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</si>
  <si>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</si>
  <si>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</si>
  <si>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</si>
  <si>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</si>
  <si>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</si>
  <si>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</si>
  <si>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</si>
  <si>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</si>
  <si>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</si>
  <si>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</si>
  <si>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</si>
  <si>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</si>
  <si>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</si>
  <si>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</si>
  <si>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</si>
  <si>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</si>
  <si>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</si>
  <si>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</si>
  <si>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</si>
  <si>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</si>
  <si>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</si>
  <si>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</si>
  <si>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</si>
  <si>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</si>
  <si>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</si>
  <si>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</si>
  <si>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</si>
  <si>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</si>
  <si>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</si>
  <si>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</si>
  <si>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</si>
  <si>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</si>
  <si>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</si>
  <si>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</si>
  <si>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</si>
  <si>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</si>
  <si>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</si>
  <si>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</si>
  <si>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</si>
  <si>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</si>
  <si>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</si>
  <si>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</si>
  <si>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</si>
  <si>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</si>
  <si>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</si>
  <si>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</si>
  <si>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</si>
  <si>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</si>
  <si>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</si>
  <si>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</si>
  <si>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</si>
  <si>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</si>
  <si>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</si>
  <si>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</si>
  <si>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</si>
  <si>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</si>
  <si>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</si>
  <si>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</si>
  <si>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</si>
  <si>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</si>
  <si>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</si>
  <si>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</si>
  <si>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</si>
  <si>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</si>
  <si>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</si>
  <si>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</si>
  <si>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</si>
  <si>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</si>
  <si>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</si>
  <si>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</si>
  <si>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</si>
  <si>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</si>
  <si>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</si>
  <si>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</si>
  <si>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</si>
  <si>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</si>
  <si>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</si>
  <si>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</si>
  <si>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</si>
  <si>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</si>
  <si>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</si>
  <si>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</si>
  <si>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</si>
  <si>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</si>
  <si>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</si>
  <si>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</si>
  <si>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</si>
  <si>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</si>
  <si>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</si>
  <si>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</si>
  <si>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</si>
  <si>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</si>
  <si>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</si>
  <si>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</si>
  <si>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</si>
  <si>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</si>
  <si>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</si>
  <si>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</si>
  <si>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</si>
  <si>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</si>
  <si>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</si>
  <si>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</si>
  <si>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</si>
  <si>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</si>
  <si>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</si>
  <si>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</si>
  <si>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</si>
  <si>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</si>
  <si>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</si>
  <si>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</si>
  <si>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</si>
  <si>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</si>
  <si>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</si>
  <si>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</si>
  <si>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</si>
  <si>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</si>
  <si>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</si>
  <si>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</si>
  <si>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</si>
  <si>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</si>
  <si>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</si>
  <si>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</si>
  <si>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</si>
  <si>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</si>
  <si>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</si>
  <si>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</si>
  <si>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</si>
  <si>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</si>
  <si>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</si>
  <si>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</si>
  <si>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</si>
  <si>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</si>
  <si>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</si>
  <si>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</si>
  <si>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</si>
  <si>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</si>
  <si>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</si>
  <si>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</si>
  <si>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</si>
  <si>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</si>
  <si>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</si>
  <si>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</si>
  <si>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</si>
  <si>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</si>
  <si>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</si>
  <si>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</si>
  <si>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</si>
  <si>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</si>
  <si>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</si>
  <si>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</si>
  <si>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</si>
  <si>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</si>
  <si>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</si>
  <si>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</si>
  <si>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</si>
  <si>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</si>
  <si>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</si>
  <si>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</si>
  <si>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</si>
  <si>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</si>
  <si>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</si>
  <si>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</si>
  <si>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</si>
  <si>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</si>
  <si>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</si>
  <si>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</si>
  <si>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</si>
  <si>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</si>
  <si>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</si>
  <si>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</si>
  <si>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</si>
  <si>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</si>
  <si>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</si>
  <si>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</si>
  <si>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</si>
  <si>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</si>
  <si>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</si>
  <si>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</si>
  <si>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</si>
  <si>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</si>
  <si>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</si>
  <si>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</si>
  <si>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</si>
  <si>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</si>
  <si>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</si>
  <si>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</si>
  <si>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</si>
  <si>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</si>
  <si>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</si>
  <si>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</si>
  <si>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</si>
  <si>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</si>
  <si>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</si>
  <si>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</si>
  <si>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</si>
  <si>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</si>
  <si>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</si>
  <si>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</si>
  <si>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</si>
  <si>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</si>
  <si>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</si>
  <si>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</si>
  <si>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</si>
  <si>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</si>
  <si>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</si>
  <si>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</si>
  <si>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</si>
  <si>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</si>
  <si>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</si>
  <si>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</si>
  <si>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</si>
  <si>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</si>
  <si>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</si>
  <si>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</si>
  <si>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</si>
  <si>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</si>
  <si>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</si>
  <si>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</si>
  <si>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</si>
  <si>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</si>
  <si>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</si>
  <si>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</si>
  <si>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</si>
  <si>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</si>
  <si>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</si>
  <si>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</si>
  <si>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</si>
  <si>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</si>
  <si>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</si>
  <si>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</si>
  <si>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</si>
  <si>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</si>
  <si>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</si>
  <si>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</si>
  <si>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</si>
  <si>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</si>
  <si>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</si>
  <si>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</si>
  <si>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</si>
  <si>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</si>
  <si>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</si>
  <si>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</si>
  <si>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</si>
  <si>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</si>
  <si>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</si>
  <si>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</si>
  <si>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</si>
  <si>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</si>
  <si>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</si>
  <si>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</si>
  <si>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</si>
  <si>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</si>
  <si>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</si>
  <si>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</si>
  <si>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</si>
  <si>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</si>
  <si>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</si>
  <si>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</si>
  <si>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</si>
  <si>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</si>
  <si>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</si>
  <si>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</si>
  <si>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</si>
  <si>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</si>
  <si>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</si>
  <si>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</si>
  <si>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</si>
  <si>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</si>
  <si>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</si>
  <si>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</si>
  <si>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</si>
  <si>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</si>
  <si>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</si>
  <si>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</si>
  <si>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</si>
  <si>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</si>
  <si>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</si>
  <si>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</si>
  <si>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</si>
  <si>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</si>
  <si>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</si>
  <si>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</si>
  <si>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</si>
  <si>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</si>
  <si>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</si>
  <si>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</si>
  <si>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</si>
  <si>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</si>
  <si>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</si>
  <si>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</si>
  <si>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</si>
  <si>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</si>
  <si>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</si>
  <si>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</si>
  <si>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</si>
  <si>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</si>
  <si>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</si>
  <si>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</si>
  <si>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</si>
  <si>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</si>
  <si>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</si>
  <si>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</si>
  <si>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</si>
  <si>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</si>
  <si>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</si>
  <si>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</si>
  <si>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</si>
  <si>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</si>
  <si>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</si>
  <si>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</si>
  <si>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</si>
  <si>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</si>
  <si>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</si>
  <si>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</si>
  <si>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</si>
  <si>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</si>
  <si>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</si>
  <si>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</si>
  <si>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</si>
  <si>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</si>
  <si>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</si>
  <si>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</si>
  <si>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</si>
  <si>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</si>
  <si>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</si>
  <si>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</si>
  <si>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</si>
  <si>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</si>
  <si>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</si>
  <si>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</si>
  <si>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</si>
  <si>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</si>
  <si>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</si>
  <si>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</si>
  <si>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</si>
  <si>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</si>
  <si>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</si>
  <si>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</si>
  <si>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</si>
  <si>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</si>
  <si>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</si>
  <si>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</si>
  <si>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</si>
  <si>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</si>
  <si>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</si>
  <si>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</si>
  <si>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</si>
  <si>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</si>
  <si>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</si>
  <si>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</si>
  <si>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</si>
  <si>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</si>
  <si>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</si>
  <si>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</si>
  <si>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</si>
  <si>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</si>
  <si>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</si>
  <si>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</si>
  <si>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</si>
  <si>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</si>
  <si>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</si>
  <si>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</si>
  <si>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</si>
  <si>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</si>
  <si>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</si>
  <si>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</si>
  <si>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</si>
  <si>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</si>
  <si>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</si>
  <si>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</si>
  <si>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</si>
  <si>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</si>
  <si>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</si>
  <si>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</si>
  <si>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</si>
  <si>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</si>
  <si>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</si>
  <si>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</si>
  <si>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</si>
  <si>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</si>
  <si>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</si>
  <si>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</si>
  <si>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</si>
  <si>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</si>
  <si>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</si>
  <si>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</si>
  <si>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</si>
  <si>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</si>
  <si>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</si>
  <si>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</si>
  <si>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</si>
  <si>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</si>
  <si>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</si>
  <si>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</si>
  <si>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</si>
  <si>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</si>
  <si>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</si>
  <si>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</si>
  <si>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</si>
  <si>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</si>
  <si>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</si>
  <si>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</si>
  <si>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</si>
  <si>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</si>
  <si>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</si>
  <si>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</si>
  <si>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</si>
  <si>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</si>
  <si>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</si>
  <si>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</si>
  <si>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</si>
  <si>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</si>
  <si>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</si>
  <si>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</si>
  <si>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</si>
  <si>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</si>
  <si>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</si>
  <si>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</si>
  <si>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</si>
  <si>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</si>
  <si>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</si>
  <si>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</si>
  <si>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</si>
  <si>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</si>
  <si>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</si>
  <si>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</si>
  <si>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</si>
  <si>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</si>
  <si>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</si>
  <si>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</si>
  <si>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</si>
  <si>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</si>
  <si>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</si>
  <si>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</si>
  <si>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</si>
  <si>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</si>
  <si>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</si>
  <si>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</si>
  <si>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</si>
  <si>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</si>
  <si>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</si>
  <si>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</si>
  <si>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</si>
  <si>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</si>
  <si>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</si>
  <si>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</si>
  <si>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</si>
  <si>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</si>
  <si>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</si>
  <si>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</si>
  <si>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</si>
  <si>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</si>
  <si>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</si>
  <si>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</si>
  <si>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</si>
  <si>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</si>
  <si>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</si>
  <si>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</si>
  <si>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</si>
  <si>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</si>
  <si>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</si>
  <si>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</si>
  <si>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</si>
  <si>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</si>
  <si>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</si>
  <si>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</si>
  <si>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</si>
  <si>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</si>
  <si>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</si>
  <si>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</si>
  <si>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</si>
  <si>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</si>
  <si>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</si>
  <si>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</si>
  <si>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</si>
  <si>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</si>
  <si>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</si>
  <si>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</si>
  <si>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</si>
  <si>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</si>
  <si>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</si>
  <si>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</si>
  <si>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</si>
  <si>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</si>
  <si>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</si>
  <si>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</si>
  <si>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</si>
  <si>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</si>
  <si>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</si>
  <si>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</si>
  <si>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</si>
  <si>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</si>
  <si>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</si>
  <si>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</si>
  <si>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</si>
  <si>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</si>
  <si>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</si>
  <si>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</si>
  <si>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</si>
  <si>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</si>
  <si>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</si>
  <si>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</si>
  <si>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</si>
  <si>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</si>
  <si>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</si>
  <si>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</si>
  <si>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</si>
  <si>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</si>
  <si>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</si>
  <si>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</si>
  <si>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</si>
  <si>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</si>
  <si>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</si>
  <si>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</si>
  <si>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</si>
  <si>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</si>
  <si>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</si>
  <si>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</si>
  <si>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</si>
  <si>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</si>
  <si>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</si>
  <si>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</si>
  <si>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</si>
  <si>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</si>
  <si>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</si>
  <si>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</si>
  <si>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</si>
  <si>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</si>
  <si>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</si>
  <si>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</si>
  <si>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</si>
  <si>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</si>
  <si>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</si>
  <si>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</si>
  <si>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</si>
  <si>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</si>
  <si>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</si>
  <si>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</si>
  <si>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</si>
  <si>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</si>
  <si>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</si>
  <si>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</si>
  <si>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</si>
  <si>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</si>
  <si>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</si>
  <si>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</si>
  <si>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</si>
  <si>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</si>
  <si>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</si>
  <si>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</si>
  <si>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</si>
  <si>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</si>
  <si>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</si>
  <si>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</si>
  <si>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</si>
  <si>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</si>
  <si>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</si>
  <si>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</si>
  <si>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</si>
  <si>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</si>
  <si>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</si>
  <si>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</si>
  <si>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</si>
  <si>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</si>
  <si>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</si>
  <si>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</si>
  <si>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</si>
  <si>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</si>
  <si>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</si>
  <si>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</si>
  <si>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</si>
  <si>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</si>
  <si>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</si>
  <si>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</si>
  <si>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</si>
  <si>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</si>
  <si>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</si>
  <si>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</si>
  <si>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</si>
  <si>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</si>
  <si>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</si>
  <si>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</si>
  <si>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</si>
  <si>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</si>
  <si>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</si>
  <si>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</si>
  <si>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</si>
  <si>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</si>
  <si>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</si>
  <si>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</si>
  <si>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</si>
  <si>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</si>
  <si>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</si>
  <si>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</si>
  <si>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</si>
  <si>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</si>
  <si>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</si>
  <si>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</si>
  <si>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</si>
  <si>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</si>
  <si>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</si>
  <si>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</si>
  <si>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</si>
  <si>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</si>
  <si>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</si>
  <si>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</si>
  <si>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</si>
  <si>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</si>
  <si>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</si>
  <si>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</si>
  <si>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</si>
  <si>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</si>
  <si>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</si>
  <si>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</si>
  <si>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</si>
  <si>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</si>
  <si>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</si>
  <si>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</si>
  <si>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</si>
  <si>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</si>
  <si>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</si>
  <si>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</si>
  <si>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</si>
  <si>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</si>
  <si>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</si>
  <si>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</si>
  <si>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</si>
  <si>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</si>
  <si>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</si>
  <si>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</si>
  <si>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</si>
  <si>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</si>
  <si>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</si>
  <si>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</si>
  <si>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</si>
  <si>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</si>
  <si>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</si>
  <si>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</si>
  <si>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</si>
  <si>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</si>
  <si>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</si>
  <si>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</si>
  <si>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</si>
  <si>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</si>
  <si>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</si>
  <si>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</si>
  <si>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</si>
  <si>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</si>
  <si>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</si>
  <si>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</si>
  <si>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</si>
  <si>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</si>
  <si>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</si>
  <si>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</si>
  <si>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</si>
  <si>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</si>
  <si>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</si>
  <si>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</si>
  <si>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</si>
  <si>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</si>
  <si>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</si>
  <si>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</si>
  <si>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</si>
  <si>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</si>
  <si>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</si>
  <si>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</si>
  <si>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</si>
  <si>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</si>
  <si>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</si>
  <si>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</si>
  <si>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</si>
  <si>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</si>
  <si>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</si>
  <si>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</si>
  <si>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</si>
  <si>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</si>
  <si>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</si>
  <si>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</si>
  <si>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</si>
  <si>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</si>
  <si>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</si>
  <si>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</si>
  <si>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</si>
  <si>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</si>
  <si>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</si>
  <si>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</si>
  <si>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</si>
  <si>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</si>
  <si>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</si>
  <si>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</si>
  <si>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</si>
  <si>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</si>
  <si>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</si>
  <si>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</si>
  <si>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</si>
  <si>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</si>
  <si>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</si>
  <si>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</si>
  <si>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</si>
  <si>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</si>
  <si>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</si>
  <si>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</si>
  <si>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</si>
  <si>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</si>
  <si>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</si>
  <si>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</si>
  <si>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</si>
  <si>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</si>
  <si>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</si>
  <si>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</si>
  <si>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</si>
  <si>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</si>
  <si>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</si>
  <si>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</si>
  <si>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</si>
  <si>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</si>
  <si>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</si>
  <si>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</si>
  <si>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</si>
  <si>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</si>
  <si>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</si>
  <si>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</si>
  <si>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</si>
  <si>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</si>
  <si>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</si>
  <si>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</si>
  <si>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</si>
  <si>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</si>
  <si>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</si>
  <si>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</si>
  <si>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</si>
  <si>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</si>
  <si>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</si>
  <si>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</si>
  <si>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</si>
  <si>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</si>
  <si>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</si>
  <si>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</si>
  <si>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</si>
  <si>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</si>
  <si>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</si>
  <si>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</si>
  <si>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</si>
  <si>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</si>
  <si>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</si>
  <si>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</si>
  <si>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</si>
  <si>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</si>
  <si>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</si>
  <si>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</si>
  <si>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</si>
  <si>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</si>
  <si>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</si>
  <si>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</si>
  <si>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</si>
  <si>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</si>
  <si>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</si>
  <si>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</si>
  <si>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</si>
  <si>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</si>
  <si>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</si>
  <si>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</si>
  <si>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</si>
  <si>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</si>
  <si>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</si>
  <si>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</si>
  <si>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</si>
  <si>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</si>
  <si>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</si>
  <si>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</si>
  <si>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</si>
  <si>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</si>
  <si>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</si>
  <si>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</si>
  <si>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</si>
  <si>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</si>
  <si>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</si>
  <si>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</si>
  <si>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</si>
  <si>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</si>
  <si>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</si>
  <si>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</si>
  <si>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</si>
  <si>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</si>
  <si>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</si>
  <si>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</si>
  <si>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</si>
  <si>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</si>
  <si>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</si>
  <si>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</si>
  <si>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</si>
  <si>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</si>
  <si>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</si>
  <si>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</si>
  <si>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</si>
  <si>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</si>
  <si>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</si>
  <si>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</si>
  <si>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</si>
  <si>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</si>
  <si>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</si>
  <si>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</si>
  <si>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</si>
  <si>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</si>
  <si>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</si>
  <si>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</si>
  <si>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</si>
  <si>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</si>
  <si>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</si>
  <si>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</si>
  <si>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</si>
  <si>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</si>
  <si>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</si>
  <si>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</si>
  <si>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</si>
  <si>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</si>
  <si>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</si>
  <si>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</si>
  <si>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</si>
  <si>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</si>
  <si>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</si>
  <si>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</si>
  <si>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</si>
  <si>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</si>
  <si>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</si>
  <si>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</si>
  <si>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</si>
  <si>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</si>
  <si>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</si>
  <si>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</si>
  <si>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</si>
  <si>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</si>
  <si>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</si>
  <si>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</si>
  <si>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</si>
  <si>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</si>
  <si>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</si>
  <si>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</si>
  <si>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</si>
  <si>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</si>
  <si>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</si>
  <si>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</si>
  <si>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</si>
  <si>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</si>
  <si>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</si>
  <si>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</si>
  <si>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</si>
  <si>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</si>
  <si>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</si>
  <si>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</si>
  <si>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</si>
  <si>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</si>
  <si>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</si>
  <si>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</si>
  <si>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</si>
  <si>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</si>
  <si>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</si>
  <si>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</si>
  <si>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</si>
  <si>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</si>
  <si>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</si>
  <si>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</si>
  <si>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</si>
  <si>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</si>
  <si>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</si>
  <si>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</si>
  <si>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</si>
  <si>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</si>
  <si>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</si>
  <si>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</si>
  <si>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</si>
  <si>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</si>
  <si>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</si>
  <si>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</si>
  <si>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</si>
  <si>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</si>
  <si>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</si>
  <si>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</si>
  <si>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</si>
  <si>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</si>
  <si>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</si>
  <si>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</si>
  <si>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</si>
  <si>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</si>
  <si>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</si>
  <si>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</si>
  <si>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</si>
  <si>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</si>
  <si>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</si>
  <si>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</si>
  <si>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</si>
  <si>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</si>
  <si>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</si>
  <si>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</si>
  <si>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</si>
  <si>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</si>
  <si>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</si>
  <si>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</si>
  <si>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</si>
  <si>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</si>
  <si>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</si>
  <si>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</si>
  <si>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</si>
  <si>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</si>
  <si>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</si>
  <si>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</si>
  <si>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</si>
  <si>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</si>
  <si>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</si>
  <si>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</si>
  <si>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</si>
  <si>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</si>
  <si>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</si>
  <si>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</si>
  <si>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</si>
  <si>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</si>
  <si>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</si>
  <si>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</si>
  <si>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</si>
  <si>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</si>
  <si>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</si>
  <si>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</si>
  <si>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</si>
  <si>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</si>
  <si>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</si>
  <si>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</si>
  <si>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</si>
  <si>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</si>
  <si>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</si>
  <si>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</si>
  <si>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</si>
  <si>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</si>
  <si>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</si>
  <si>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</si>
  <si>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</si>
  <si>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</si>
  <si>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</si>
  <si>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</si>
  <si>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</si>
  <si>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</si>
  <si>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</si>
  <si>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</si>
  <si>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</si>
  <si>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</si>
  <si>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</si>
  <si>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</si>
  <si>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</si>
  <si>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</si>
  <si>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</si>
  <si>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</si>
  <si>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</si>
  <si>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</si>
  <si>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</si>
  <si>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</si>
  <si>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</si>
  <si>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</si>
  <si>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</si>
  <si>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</si>
  <si>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</si>
  <si>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</si>
  <si>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</si>
  <si>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</si>
  <si>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</si>
  <si>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</si>
  <si>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</si>
  <si>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</si>
  <si>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</si>
  <si>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</si>
  <si>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</si>
  <si>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</si>
  <si>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</si>
  <si>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</si>
  <si>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</si>
  <si>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</si>
  <si>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</si>
  <si>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</si>
  <si>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</si>
  <si>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</si>
  <si>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</si>
  <si>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</si>
  <si>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</si>
  <si>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</si>
  <si>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</si>
  <si>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</si>
  <si>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</si>
  <si>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</si>
  <si>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</si>
  <si>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</si>
  <si>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</si>
  <si>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</si>
  <si>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</si>
  <si>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</si>
  <si>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</si>
  <si>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</si>
  <si>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</si>
  <si>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</si>
  <si>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</si>
  <si>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</si>
  <si>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</si>
  <si>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</si>
  <si>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</si>
  <si>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</si>
  <si>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</si>
  <si>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</si>
  <si>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</si>
  <si>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</si>
  <si>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</si>
  <si>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</si>
  <si>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</si>
  <si>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</si>
  <si>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</si>
  <si>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</si>
  <si>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</si>
  <si>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</si>
  <si>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</si>
  <si>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</si>
  <si>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</si>
  <si>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</si>
  <si>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</si>
  <si>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</si>
  <si>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</si>
  <si>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</si>
  <si>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</si>
  <si>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</si>
  <si>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</si>
  <si>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</si>
  <si>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</si>
  <si>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</si>
  <si>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</si>
  <si>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</si>
  <si>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</si>
  <si>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</si>
  <si>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</si>
  <si>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</si>
  <si>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</si>
  <si>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</si>
  <si>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</si>
  <si>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</si>
  <si>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</si>
  <si>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</si>
  <si>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</si>
  <si>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</si>
  <si>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</si>
  <si>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</si>
  <si>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</si>
  <si>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</si>
  <si>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</si>
  <si>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</si>
  <si>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</si>
  <si>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</si>
  <si>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</si>
  <si>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</si>
  <si>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</si>
  <si>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</si>
  <si>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</si>
  <si>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</si>
  <si>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</si>
  <si>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</si>
  <si>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</si>
  <si>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</si>
  <si>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</si>
  <si>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</si>
  <si>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</si>
  <si>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</si>
  <si>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</si>
  <si>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</si>
  <si>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</si>
  <si>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</si>
  <si>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</si>
  <si>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</si>
  <si>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</si>
  <si>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</si>
  <si>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</si>
  <si>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</si>
  <si>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</si>
  <si>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</si>
  <si>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</si>
  <si>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</si>
  <si>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</si>
  <si>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</si>
  <si>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</si>
  <si>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</si>
  <si>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</si>
  <si>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</si>
  <si>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</si>
  <si>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</si>
  <si>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</si>
  <si>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</si>
  <si>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</si>
  <si>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</si>
  <si>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</si>
  <si>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</si>
  <si>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</si>
  <si>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</si>
  <si>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</si>
  <si>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</si>
  <si>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</si>
  <si>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</si>
  <si>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</si>
  <si>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</si>
  <si>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</si>
  <si>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</si>
  <si>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</si>
  <si>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</si>
  <si>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</si>
  <si>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</si>
  <si>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</si>
  <si>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</si>
  <si>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</si>
  <si>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</si>
  <si>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</si>
  <si>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</si>
  <si>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</si>
  <si>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</si>
  <si>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</si>
  <si>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</si>
  <si>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</si>
  <si>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</si>
  <si>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</si>
  <si>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</si>
  <si>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</si>
  <si>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</si>
  <si>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</si>
  <si>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</si>
  <si>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</si>
  <si>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</si>
  <si>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</si>
  <si>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</si>
  <si>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</si>
  <si>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</si>
  <si>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</si>
  <si>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</si>
  <si>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</si>
  <si>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</si>
  <si>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</si>
  <si>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</si>
  <si>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</si>
  <si>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</si>
  <si>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</si>
  <si>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</si>
  <si>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</si>
  <si>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</si>
  <si>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</si>
  <si>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</si>
  <si>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</si>
  <si>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</si>
  <si>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</si>
  <si>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</si>
  <si>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</si>
  <si>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</si>
  <si>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</si>
  <si>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</si>
  <si>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</si>
  <si>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</si>
  <si>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</si>
  <si>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</si>
  <si>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</si>
  <si>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</si>
  <si>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</si>
  <si>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</si>
  <si>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</si>
  <si>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</si>
  <si>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</si>
  <si>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</si>
  <si>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</si>
  <si>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</si>
  <si>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</si>
  <si>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</si>
  <si>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</si>
  <si>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</si>
  <si>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</si>
  <si>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</si>
  <si>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</si>
  <si>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</si>
  <si>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</si>
  <si>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</si>
  <si>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</si>
  <si>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</si>
  <si>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</si>
  <si>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</si>
  <si>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</si>
  <si>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</si>
  <si>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</si>
  <si>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</si>
  <si>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</si>
  <si>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</si>
  <si>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</si>
  <si>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</si>
  <si>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</si>
  <si>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</si>
  <si>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</si>
  <si>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</si>
  <si>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</si>
  <si>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</si>
  <si>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</si>
  <si>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</si>
  <si>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</si>
  <si>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</si>
  <si>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</si>
  <si>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</si>
  <si>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</si>
  <si>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</si>
  <si>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</si>
  <si>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</si>
  <si>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</si>
  <si>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</si>
  <si>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</si>
  <si>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</si>
  <si>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</si>
  <si>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</si>
  <si>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</si>
  <si>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</si>
  <si>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</si>
  <si>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</si>
  <si>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</si>
  <si>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</si>
  <si>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</si>
  <si>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</si>
  <si>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</si>
  <si>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</si>
  <si>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</si>
  <si>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</si>
  <si>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</si>
  <si>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</si>
  <si>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</si>
  <si>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</si>
  <si>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</si>
  <si>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</si>
  <si>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</si>
  <si>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</si>
  <si>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</si>
  <si>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</si>
  <si>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</si>
  <si>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</si>
  <si>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</si>
  <si>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</si>
  <si>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</si>
  <si>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</si>
  <si>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</si>
  <si>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</si>
  <si>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</si>
  <si>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</si>
  <si>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</si>
  <si>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</si>
  <si>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</si>
  <si>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</si>
  <si>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</si>
  <si>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</si>
  <si>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</si>
  <si>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</si>
  <si>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</si>
  <si>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</si>
  <si>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</si>
  <si>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</si>
  <si>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</si>
  <si>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</si>
  <si>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</si>
  <si>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</si>
  <si>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</si>
  <si>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</si>
  <si>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</si>
  <si>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</si>
  <si>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</si>
  <si>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</si>
  <si>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</si>
  <si>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</si>
  <si>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</si>
  <si>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</si>
  <si>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</si>
  <si>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</si>
  <si>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</si>
  <si>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</si>
  <si>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</si>
  <si>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</si>
  <si>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</si>
  <si>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</si>
  <si>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</si>
  <si>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</si>
  <si>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</si>
  <si>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</si>
  <si>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</si>
  <si>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</si>
  <si>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</si>
  <si>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</si>
  <si>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</si>
  <si>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</si>
  <si>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</si>
  <si>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</si>
  <si>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</si>
  <si>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</si>
  <si>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</si>
  <si>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</si>
  <si>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</si>
  <si>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</si>
  <si>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</si>
  <si>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</si>
  <si>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</si>
  <si>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</si>
  <si>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</si>
  <si>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</si>
  <si>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</si>
  <si>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</si>
  <si>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</si>
  <si>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</si>
  <si>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</si>
  <si>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</si>
  <si>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</si>
  <si>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</si>
  <si>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</si>
  <si>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</si>
  <si>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</si>
  <si>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</si>
  <si>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</si>
  <si>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</si>
  <si>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</si>
  <si>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</si>
  <si>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</si>
  <si>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</si>
  <si>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</si>
  <si>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</si>
  <si>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</si>
  <si>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</si>
  <si>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</si>
  <si>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</si>
  <si>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</si>
  <si>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</si>
  <si>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</si>
  <si>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</si>
  <si>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</si>
  <si>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</si>
  <si>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</si>
  <si>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</si>
  <si>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</si>
  <si>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</si>
  <si>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</si>
  <si>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</si>
  <si>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</si>
  <si>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</si>
  <si>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</si>
  <si>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</si>
  <si>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</si>
  <si>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</si>
  <si>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</si>
  <si>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</si>
  <si>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</si>
  <si>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</si>
  <si>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</si>
  <si>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</si>
  <si>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</si>
  <si>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</si>
  <si>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</si>
  <si>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</si>
  <si>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</si>
  <si>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</si>
  <si>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</si>
  <si>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</si>
  <si>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</si>
  <si>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</si>
  <si>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</si>
  <si>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</si>
  <si>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</si>
  <si>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</si>
  <si>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</si>
  <si>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</si>
  <si>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</si>
  <si>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</si>
  <si>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</si>
  <si>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</si>
  <si>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</si>
  <si>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</si>
  <si>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</si>
  <si>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</si>
  <si>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</si>
  <si>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</si>
  <si>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</si>
  <si>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</si>
  <si>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</si>
  <si>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</si>
  <si>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</si>
  <si>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</si>
  <si>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</si>
  <si>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</si>
  <si>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</si>
  <si>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</si>
  <si>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</si>
  <si>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</si>
  <si>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</si>
  <si>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</si>
  <si>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</si>
  <si>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</si>
  <si>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</si>
  <si>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</si>
  <si>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</si>
  <si>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</si>
  <si>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</si>
  <si>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</si>
  <si>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</si>
  <si>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</si>
  <si>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</si>
  <si>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</si>
  <si>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</si>
  <si>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</si>
  <si>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</si>
  <si>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</si>
  <si>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</si>
  <si>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</si>
  <si>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</si>
  <si>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</si>
  <si>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</si>
  <si>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</si>
  <si>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</si>
  <si>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</si>
  <si>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</si>
  <si>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</si>
  <si>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</si>
  <si>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</si>
  <si>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</si>
  <si>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</si>
  <si>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</si>
  <si>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</si>
  <si>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</si>
  <si>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</si>
  <si>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</si>
  <si>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</si>
  <si>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</si>
  <si>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</si>
  <si>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</si>
  <si>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</si>
  <si>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</si>
  <si>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</si>
  <si>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</si>
  <si>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</si>
  <si>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</si>
  <si>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</si>
  <si>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</si>
  <si>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</si>
  <si>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</si>
  <si>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</si>
  <si>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</si>
  <si>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</si>
  <si>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</si>
  <si>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</si>
  <si>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</si>
  <si>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</si>
  <si>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</si>
  <si>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</si>
  <si>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</si>
  <si>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</si>
  <si>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</si>
  <si>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</si>
  <si>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</si>
  <si>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</si>
  <si>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</si>
  <si>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</si>
  <si>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</si>
  <si>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</si>
  <si>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</si>
  <si>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</si>
  <si>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</si>
  <si>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</si>
  <si>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</si>
  <si>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</si>
  <si>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</si>
  <si>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</si>
  <si>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</si>
  <si>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</si>
  <si>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</si>
  <si>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</si>
  <si>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</si>
  <si>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</si>
  <si>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</si>
  <si>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</si>
  <si>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</si>
  <si>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</si>
  <si>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</si>
  <si>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</si>
  <si>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</si>
  <si>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</si>
  <si>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</si>
  <si>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</si>
  <si>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</si>
  <si>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</si>
  <si>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</si>
  <si>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</si>
  <si>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</si>
  <si>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</si>
  <si>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</si>
  <si>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</si>
  <si>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</si>
  <si>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</si>
  <si>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</si>
  <si>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</si>
  <si>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</si>
  <si>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</si>
  <si>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</si>
  <si>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</si>
  <si>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</si>
  <si>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</si>
  <si>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</si>
  <si>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</si>
  <si>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</si>
  <si>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</si>
  <si>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</si>
  <si>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</si>
  <si>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</si>
  <si>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</si>
  <si>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</si>
  <si>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</si>
  <si>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</si>
  <si>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</si>
  <si>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</si>
  <si>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</si>
  <si>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</si>
  <si>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</si>
  <si>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</si>
  <si>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</si>
  <si>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</si>
  <si>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</si>
  <si>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</si>
  <si>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</si>
  <si>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</si>
  <si>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</si>
  <si>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</si>
  <si>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</si>
  <si>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</si>
  <si>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</si>
  <si>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</si>
  <si>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</si>
  <si>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</si>
  <si>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</si>
  <si>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</si>
  <si>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</si>
  <si>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</si>
  <si>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</si>
  <si>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</si>
  <si>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</si>
  <si>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</si>
  <si>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</si>
  <si>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</si>
  <si>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</si>
  <si>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</si>
  <si>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</si>
  <si>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</si>
  <si>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</si>
  <si>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</si>
  <si>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</si>
  <si>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</si>
  <si>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</si>
  <si>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</si>
  <si>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</si>
  <si>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</si>
  <si>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</si>
  <si>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</si>
  <si>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</si>
  <si>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</si>
  <si>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</si>
  <si>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</si>
  <si>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</si>
  <si>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</si>
  <si>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</si>
  <si>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</si>
  <si>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</si>
  <si>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</si>
  <si>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</si>
  <si>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</si>
  <si>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</si>
  <si>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</si>
  <si>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</si>
  <si>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</si>
  <si>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</si>
  <si>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</si>
  <si>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</si>
  <si>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</si>
  <si>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</si>
  <si>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</si>
  <si>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</si>
  <si>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</si>
  <si>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</si>
  <si>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</si>
  <si>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</si>
  <si>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</si>
  <si>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</si>
  <si>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</si>
  <si>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</si>
  <si>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</si>
  <si>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</si>
  <si>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</si>
  <si>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</si>
  <si>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</si>
  <si>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</si>
  <si>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</si>
  <si>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</si>
  <si>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</si>
  <si>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</si>
  <si>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</si>
  <si>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</si>
  <si>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</si>
  <si>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</si>
  <si>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</si>
  <si>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</si>
  <si>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</si>
  <si>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</si>
  <si>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</si>
  <si>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</si>
  <si>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</si>
  <si>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</si>
  <si>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</si>
  <si>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</si>
  <si>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</si>
  <si>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</si>
  <si>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</si>
  <si>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</si>
  <si>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</si>
  <si>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</si>
  <si>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</si>
  <si>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</si>
  <si>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</si>
  <si>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</si>
  <si>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</si>
  <si>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</si>
  <si>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</si>
  <si>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</si>
  <si>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</si>
  <si>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</si>
  <si>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</si>
  <si>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</si>
  <si>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</si>
  <si>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</si>
  <si>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</si>
  <si>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</si>
  <si>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</si>
  <si>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</si>
  <si>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</si>
  <si>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</si>
  <si>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</si>
  <si>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</si>
  <si>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</si>
  <si>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</si>
  <si>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</si>
  <si>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</si>
  <si>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</si>
  <si>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</si>
  <si>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</si>
  <si>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</si>
  <si>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</si>
  <si>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</si>
  <si>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</si>
  <si>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</si>
  <si>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</si>
  <si>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</si>
  <si>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</si>
  <si>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</si>
  <si>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</si>
  <si>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</si>
  <si>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</si>
  <si>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</si>
  <si>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</si>
  <si>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</si>
  <si>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</si>
  <si>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</si>
  <si>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</si>
  <si>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</si>
  <si>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</si>
  <si>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</si>
  <si>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</si>
  <si>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</si>
  <si>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</si>
  <si>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</si>
  <si>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</si>
  <si>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</si>
  <si>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</si>
  <si>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</si>
  <si>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</si>
  <si>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</si>
  <si>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</si>
  <si>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</si>
  <si>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</si>
  <si>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</si>
  <si>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</si>
  <si>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</si>
  <si>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</si>
  <si>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</si>
  <si>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</si>
  <si>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</si>
  <si>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</si>
  <si>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</si>
  <si>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</si>
  <si>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</si>
  <si>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</si>
  <si>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</si>
  <si>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</si>
  <si>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</si>
  <si>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</si>
  <si>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</si>
  <si>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</si>
  <si>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</si>
  <si>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</si>
  <si>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</si>
  <si>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</si>
  <si>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</si>
  <si>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</si>
  <si>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</si>
  <si>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</si>
  <si>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</si>
  <si>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</si>
  <si>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</si>
  <si>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</si>
  <si>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</si>
  <si>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</si>
  <si>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</si>
  <si>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</si>
  <si>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</si>
  <si>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</si>
  <si>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</si>
  <si>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</si>
  <si>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</si>
  <si>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</si>
  <si>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</si>
  <si>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</si>
  <si>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</si>
  <si>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</si>
  <si>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</si>
  <si>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</si>
  <si>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</si>
  <si>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</si>
  <si>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</si>
  <si>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</si>
  <si>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</si>
  <si>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</si>
  <si>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</si>
  <si>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</si>
  <si>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</si>
  <si>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</si>
  <si>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</si>
  <si>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</si>
  <si>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</si>
  <si>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</si>
  <si>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</si>
  <si>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</si>
  <si>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</si>
  <si>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</si>
  <si>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</si>
  <si>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</si>
  <si>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</si>
  <si>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</si>
  <si>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</si>
  <si>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</si>
  <si>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</si>
  <si>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</si>
  <si>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</si>
  <si>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</si>
  <si>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</si>
  <si>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</si>
  <si>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</si>
  <si>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</si>
  <si>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</si>
  <si>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</si>
  <si>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</si>
  <si>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</si>
  <si>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</si>
  <si>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</si>
  <si>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</si>
  <si>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</si>
  <si>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</si>
  <si>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</si>
  <si>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</si>
  <si>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</si>
  <si>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</si>
  <si>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</si>
  <si>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</si>
  <si>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</si>
  <si>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</si>
  <si>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</si>
  <si>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</si>
  <si>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</si>
  <si>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</si>
  <si>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</si>
  <si>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</si>
  <si>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</si>
  <si>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</si>
  <si>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</si>
  <si>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</si>
  <si>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</si>
  <si>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</si>
  <si>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</si>
  <si>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</si>
  <si>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</si>
  <si>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</si>
  <si>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</si>
  <si>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</si>
  <si>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</si>
  <si>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</si>
  <si>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</si>
  <si>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</si>
  <si>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</si>
  <si>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</si>
  <si>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</si>
  <si>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</si>
  <si>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</si>
  <si>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</si>
  <si>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</si>
  <si>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</si>
  <si>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</si>
  <si>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</si>
  <si>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</si>
  <si>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</si>
  <si>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</si>
  <si>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</si>
  <si>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</si>
  <si>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</si>
  <si>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</si>
  <si>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</si>
  <si>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</si>
  <si>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</si>
  <si>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</si>
  <si>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</si>
  <si>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</si>
  <si>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</si>
  <si>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</si>
  <si>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</si>
  <si>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</si>
  <si>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</si>
  <si>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</si>
  <si>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</si>
  <si>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</si>
  <si>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</si>
  <si>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</si>
  <si>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</si>
  <si>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</si>
  <si>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</si>
  <si>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</si>
  <si>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</si>
  <si>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</si>
  <si>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</si>
  <si>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</si>
  <si>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</si>
  <si>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</si>
  <si>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</si>
  <si>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</si>
  <si>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</si>
  <si>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</si>
  <si>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</si>
  <si>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</si>
  <si>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</si>
  <si>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</si>
  <si>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</si>
  <si>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</si>
  <si>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</si>
  <si>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</si>
  <si>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</si>
  <si>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</si>
  <si>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</si>
  <si>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</si>
  <si>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</si>
  <si>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</si>
  <si>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</si>
  <si>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</si>
  <si>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</si>
  <si>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</si>
  <si>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</si>
  <si>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</si>
  <si>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</si>
  <si>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</si>
  <si>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</si>
  <si>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</si>
  <si>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</si>
  <si>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</si>
  <si>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</si>
  <si>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</si>
  <si>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</si>
  <si>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</si>
  <si>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</si>
  <si>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</si>
  <si>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</si>
  <si>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</si>
  <si>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</si>
  <si>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</si>
  <si>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</si>
  <si>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</si>
  <si>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</si>
  <si>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</si>
  <si>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</si>
  <si>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</si>
  <si>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</si>
  <si>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</si>
  <si>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</si>
  <si>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</si>
  <si>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</si>
  <si>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</si>
  <si>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</si>
  <si>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</si>
  <si>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</si>
  <si>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</si>
  <si>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</si>
  <si>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</si>
  <si>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</si>
  <si>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</si>
  <si>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</si>
  <si>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</si>
  <si>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</si>
  <si>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</si>
  <si>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</si>
  <si>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</si>
  <si>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</si>
  <si>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</si>
  <si>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</si>
  <si>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</si>
  <si>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</si>
  <si>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</si>
  <si>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</si>
  <si>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</si>
  <si>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</si>
  <si>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</si>
  <si>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</si>
  <si>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</si>
  <si>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</si>
  <si>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</si>
  <si>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</si>
  <si>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</si>
  <si>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</si>
  <si>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</si>
  <si>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</si>
  <si>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</si>
  <si>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</si>
  <si>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</si>
  <si>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</si>
  <si>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</si>
  <si>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</si>
  <si>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</si>
  <si>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</si>
  <si>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</si>
  <si>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</si>
  <si>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</si>
  <si>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</si>
  <si>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</si>
  <si>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</si>
  <si>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</si>
  <si>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</si>
  <si>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</si>
  <si>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</si>
  <si>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</si>
  <si>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</si>
  <si>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</si>
  <si>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</si>
  <si>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</si>
  <si>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</si>
  <si>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</si>
  <si>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</si>
  <si>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</si>
  <si>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</si>
  <si>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</si>
  <si>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</si>
  <si>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</si>
  <si>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</si>
  <si>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</si>
  <si>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</si>
  <si>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</si>
  <si>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</si>
  <si>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</si>
  <si>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</si>
  <si>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</si>
  <si>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</si>
  <si>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</si>
  <si>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</si>
  <si>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</si>
  <si>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</si>
  <si>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</si>
  <si>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</si>
  <si>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</si>
  <si>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</si>
  <si>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</si>
  <si>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</si>
  <si>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</si>
  <si>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</si>
  <si>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</si>
  <si>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</si>
  <si>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</si>
  <si>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</si>
  <si>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</si>
  <si>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</si>
  <si>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</si>
  <si>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</si>
  <si>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</si>
  <si>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</si>
  <si>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</si>
  <si>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</si>
  <si>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</si>
  <si>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</si>
  <si>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</si>
  <si>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</si>
  <si>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</si>
  <si>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</si>
  <si>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</si>
  <si>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</si>
  <si>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</si>
  <si>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</si>
  <si>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</si>
  <si>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</si>
  <si>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</si>
  <si>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</si>
  <si>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</si>
  <si>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</si>
  <si>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</si>
  <si>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</si>
  <si>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</si>
  <si>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</si>
  <si>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</si>
  <si>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</si>
  <si>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</si>
  <si>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</si>
  <si>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</si>
  <si>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</si>
  <si>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</si>
  <si>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</si>
  <si>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</si>
  <si>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</si>
  <si>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</si>
  <si>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</si>
  <si>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</si>
  <si>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</si>
  <si>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</si>
  <si>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</si>
  <si>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</si>
  <si>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</si>
  <si>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</si>
  <si>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</si>
  <si>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</si>
  <si>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</si>
  <si>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</si>
  <si>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</si>
  <si>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</si>
  <si>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</si>
  <si>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</si>
  <si>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</si>
  <si>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</si>
  <si>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</si>
  <si>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</si>
  <si>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</si>
  <si>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</si>
  <si>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</si>
  <si>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</si>
  <si>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</si>
  <si>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</si>
  <si>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</si>
  <si>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</si>
  <si>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</si>
  <si>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</si>
  <si>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</si>
  <si>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</si>
  <si>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</si>
  <si>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</si>
  <si>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</si>
  <si>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</si>
  <si>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</si>
  <si>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</si>
  <si>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</si>
  <si>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</si>
  <si>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</si>
  <si>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</si>
  <si>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</si>
  <si>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</si>
  <si>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</si>
  <si>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</si>
  <si>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</si>
  <si>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</si>
  <si>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</si>
  <si>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</si>
  <si>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</si>
  <si>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</si>
  <si>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</si>
  <si>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</si>
  <si>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</si>
  <si>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</si>
  <si>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</si>
  <si>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</si>
  <si>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</si>
  <si>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</si>
  <si>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</si>
  <si>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</si>
  <si>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</si>
  <si>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</si>
  <si>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</si>
  <si>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</si>
  <si>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</si>
  <si>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</si>
  <si>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</si>
  <si>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</si>
  <si>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</si>
  <si>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</si>
  <si>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</si>
  <si>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</si>
  <si>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</si>
  <si>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</si>
  <si>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</si>
  <si>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</si>
  <si>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</si>
  <si>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</si>
  <si>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</si>
  <si>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</si>
  <si>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</si>
  <si>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</si>
  <si>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</si>
  <si>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</si>
  <si>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</si>
  <si>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</si>
  <si>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</si>
  <si>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</si>
  <si>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</si>
  <si>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</si>
  <si>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</si>
  <si>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</si>
  <si>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</si>
  <si>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</si>
  <si>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</si>
  <si>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</si>
  <si>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</si>
  <si>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</si>
  <si>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</si>
  <si>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</si>
  <si>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</si>
  <si>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</si>
  <si>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</si>
  <si>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</si>
  <si>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</si>
  <si>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</si>
  <si>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</si>
  <si>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</si>
  <si>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</si>
  <si>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</si>
  <si>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</si>
  <si>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</si>
  <si>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</si>
  <si>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</si>
  <si>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</si>
  <si>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</si>
  <si>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</si>
  <si>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</si>
  <si>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</si>
  <si>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</si>
  <si>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</si>
  <si>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</si>
  <si>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</si>
  <si>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</si>
  <si>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</si>
  <si>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</si>
  <si>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</si>
  <si>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</si>
  <si>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</si>
  <si>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</si>
  <si>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</si>
  <si>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</si>
  <si>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</si>
  <si>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</si>
  <si>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</si>
  <si>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</si>
  <si>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</si>
  <si>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</si>
  <si>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</si>
  <si>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</si>
  <si>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</si>
  <si>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</si>
  <si>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</si>
  <si>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</si>
  <si>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</si>
  <si>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</si>
  <si>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</si>
  <si>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</si>
  <si>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</si>
  <si>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</si>
  <si>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</si>
  <si>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</si>
  <si>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</si>
  <si>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</si>
  <si>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</si>
  <si>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</si>
  <si>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</si>
  <si>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</si>
  <si>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</si>
  <si>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</si>
  <si>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</si>
  <si>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</si>
  <si>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</si>
  <si>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</si>
  <si>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</si>
  <si>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</si>
  <si>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</si>
  <si>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</si>
  <si>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</si>
  <si>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</si>
  <si>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</si>
  <si>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</si>
  <si>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</si>
  <si>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</si>
  <si>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</si>
  <si>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</si>
  <si>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</si>
  <si>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</si>
  <si>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</si>
  <si>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</si>
  <si>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</si>
  <si>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</si>
  <si>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</si>
  <si>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</si>
  <si>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</si>
  <si>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</si>
  <si>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</si>
  <si>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</si>
  <si>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</si>
  <si>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</si>
  <si>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</si>
  <si>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</si>
  <si>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</si>
  <si>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</si>
  <si>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</si>
  <si>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</si>
  <si>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</si>
  <si>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</si>
  <si>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</si>
  <si>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</si>
  <si>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</si>
  <si>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</si>
  <si>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</si>
  <si>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</si>
  <si>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</si>
  <si>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</si>
  <si>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</si>
  <si>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</si>
  <si>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</si>
  <si>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</si>
  <si>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</si>
  <si>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</si>
  <si>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</si>
  <si>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</si>
  <si>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</si>
  <si>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</si>
  <si>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</si>
  <si>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</si>
  <si>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</si>
  <si>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</si>
  <si>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</si>
  <si>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</si>
  <si>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</si>
  <si>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</si>
  <si>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</si>
  <si>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</si>
  <si>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</si>
  <si>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</si>
  <si>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</si>
  <si>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</si>
  <si>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</si>
  <si>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</si>
  <si>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</si>
  <si>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</si>
  <si>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</si>
  <si>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</si>
  <si>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</si>
  <si>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</si>
  <si>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</si>
  <si>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</si>
  <si>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</si>
  <si>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</si>
  <si>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</si>
  <si>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</si>
  <si>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</si>
  <si>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</si>
  <si>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</si>
  <si>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</si>
  <si>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</si>
  <si>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</si>
  <si>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</si>
  <si>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</si>
  <si>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</si>
  <si>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</si>
  <si>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</si>
  <si>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</si>
  <si>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</si>
  <si>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</si>
  <si>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</si>
  <si>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</si>
  <si>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</si>
  <si>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</si>
  <si>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</si>
  <si>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</si>
  <si>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</si>
  <si>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</si>
  <si>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</si>
  <si>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</si>
  <si>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</si>
  <si>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</si>
  <si>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</si>
  <si>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</si>
  <si>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</si>
  <si>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</si>
  <si>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</si>
  <si>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</si>
  <si>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</si>
  <si>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</si>
  <si>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</si>
  <si>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</si>
  <si>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</si>
  <si>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</si>
  <si>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</si>
  <si>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</si>
  <si>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</si>
  <si>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</si>
  <si>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</si>
  <si>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</si>
  <si>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</si>
  <si>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</si>
  <si>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</si>
  <si>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</si>
  <si>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</si>
  <si>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</si>
  <si>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</si>
  <si>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</si>
  <si>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</si>
  <si>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</si>
  <si>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</si>
  <si>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</si>
  <si>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</si>
  <si>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</si>
  <si>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</si>
  <si>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</si>
  <si>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</si>
  <si>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</si>
  <si>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</si>
  <si>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</si>
  <si>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</si>
  <si>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</si>
  <si>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</si>
  <si>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</si>
  <si>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</si>
  <si>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</si>
  <si>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</si>
  <si>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</si>
  <si>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</si>
  <si>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</si>
  <si>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</si>
  <si>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</si>
  <si>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</si>
  <si>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</si>
  <si>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</si>
  <si>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</si>
  <si>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</si>
  <si>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</si>
  <si>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</si>
  <si>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</si>
  <si>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</si>
  <si>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</si>
  <si>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</si>
  <si>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</si>
  <si>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</si>
  <si>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</si>
  <si>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</si>
  <si>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</si>
  <si>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</si>
  <si>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</si>
  <si>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</si>
  <si>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</si>
  <si>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</si>
  <si>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</si>
  <si>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</si>
  <si>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</si>
  <si>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</si>
  <si>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</si>
  <si>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</si>
  <si>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</si>
  <si>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</si>
  <si>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</si>
  <si>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</si>
  <si>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</si>
  <si>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</si>
  <si>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</si>
  <si>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</si>
  <si>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</si>
  <si>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</si>
  <si>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</si>
  <si>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</si>
  <si>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</si>
  <si>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</si>
  <si>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</si>
  <si>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</si>
  <si>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</si>
  <si>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</si>
  <si>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</si>
  <si>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</si>
  <si>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</si>
  <si>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</si>
  <si>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</si>
  <si>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</si>
  <si>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</si>
  <si>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</si>
  <si>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</si>
  <si>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</si>
  <si>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</si>
  <si>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</si>
  <si>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</si>
  <si>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</si>
  <si>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</si>
  <si>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</si>
  <si>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</si>
  <si>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</si>
  <si>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</si>
  <si>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</si>
  <si>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</si>
  <si>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</si>
  <si>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</si>
  <si>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</si>
  <si>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</si>
  <si>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</si>
  <si>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</si>
  <si>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</si>
  <si>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</si>
  <si>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</si>
  <si>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</si>
  <si>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</si>
  <si>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</si>
  <si>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</si>
  <si>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</si>
  <si>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</si>
  <si>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</si>
  <si>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</si>
  <si>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</si>
  <si>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</si>
  <si>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</si>
  <si>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</si>
  <si>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</si>
  <si>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</si>
  <si>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</si>
  <si>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</si>
  <si>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</si>
  <si>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</si>
  <si>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</si>
  <si>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</si>
  <si>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</si>
  <si>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</si>
  <si>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</si>
  <si>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</si>
  <si>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</si>
  <si>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</si>
  <si>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</si>
  <si>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</si>
  <si>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</si>
  <si>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</si>
  <si>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</si>
  <si>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</si>
  <si>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</si>
  <si>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</si>
  <si>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</si>
  <si>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</si>
  <si>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</si>
  <si>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</si>
  <si>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</si>
  <si>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</si>
  <si>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</si>
  <si>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</si>
  <si>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</si>
  <si>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</si>
  <si>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</si>
  <si>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</si>
  <si>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</si>
  <si>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</si>
  <si>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</si>
  <si>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</si>
  <si>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</si>
  <si>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</si>
  <si>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</si>
  <si>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</si>
  <si>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</si>
  <si>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</si>
  <si>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</si>
  <si>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</si>
  <si>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</si>
  <si>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</si>
  <si>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</si>
  <si>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</si>
  <si>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</si>
  <si>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</si>
  <si>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</si>
  <si>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</si>
  <si>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</si>
  <si>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</si>
  <si>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</si>
  <si>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</si>
  <si>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</si>
  <si>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</si>
  <si>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</si>
  <si>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</si>
  <si>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</si>
  <si>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</si>
  <si>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</si>
  <si>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</si>
  <si>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</si>
  <si>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</si>
  <si>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</si>
  <si>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</si>
  <si>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</si>
  <si>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</si>
  <si>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</si>
  <si>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</si>
  <si>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</si>
  <si>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</si>
  <si>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</si>
  <si>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</si>
  <si>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</si>
  <si>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</si>
  <si>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</si>
  <si>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</si>
  <si>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</si>
  <si>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</si>
  <si>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</si>
  <si>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</si>
  <si>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</si>
  <si>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</si>
  <si>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</si>
  <si>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</si>
  <si>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</si>
  <si>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</si>
  <si>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</si>
  <si>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</si>
  <si>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</si>
  <si>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</si>
  <si>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</si>
  <si>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</si>
  <si>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</si>
  <si>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</si>
  <si>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</si>
  <si>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</si>
  <si>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</si>
  <si>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</si>
  <si>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</si>
  <si>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</si>
  <si>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</si>
  <si>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</si>
  <si>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</si>
  <si>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</si>
  <si>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</si>
  <si>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</si>
  <si>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</si>
  <si>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</si>
  <si>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</si>
  <si>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</si>
  <si>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</si>
  <si>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</si>
  <si>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</si>
  <si>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</si>
  <si>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</si>
  <si>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</si>
  <si>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</si>
  <si>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</si>
  <si>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</si>
  <si>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</si>
  <si>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</si>
  <si>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</si>
  <si>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</si>
  <si>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</si>
  <si>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</si>
  <si>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</si>
  <si>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</si>
  <si>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</si>
  <si>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</si>
  <si>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</si>
  <si>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</si>
  <si>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</si>
  <si>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</si>
  <si>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</si>
  <si>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</si>
  <si>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</si>
  <si>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</si>
  <si>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</si>
  <si>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</si>
  <si>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</si>
  <si>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</si>
  <si>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</si>
  <si>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</si>
  <si>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</si>
  <si>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</si>
  <si>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</si>
  <si>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</si>
  <si>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</si>
  <si>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</si>
  <si>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</si>
  <si>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</si>
  <si>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</si>
  <si>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</si>
  <si>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</si>
  <si>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</si>
  <si>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</si>
  <si>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</si>
  <si>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</si>
  <si>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</si>
  <si>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</si>
  <si>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</si>
  <si>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</si>
  <si>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</si>
  <si>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</si>
  <si>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</si>
  <si>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</si>
  <si>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</si>
  <si>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</si>
  <si>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</si>
  <si>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</si>
  <si>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</si>
  <si>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</si>
  <si>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</si>
  <si>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</si>
  <si>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</si>
  <si>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</si>
  <si>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</si>
  <si>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</si>
  <si>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</si>
  <si>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</si>
  <si>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</si>
  <si>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</si>
  <si>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</si>
  <si>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</si>
  <si>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</si>
  <si>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</si>
  <si>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</si>
  <si>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</si>
  <si>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</si>
  <si>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</si>
  <si>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</si>
  <si>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</si>
  <si>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</si>
  <si>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</si>
  <si>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</si>
  <si>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</si>
  <si>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</si>
  <si>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</si>
  <si>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</si>
  <si>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</si>
  <si>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</si>
  <si>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</si>
  <si>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</si>
  <si>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</si>
  <si>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</si>
  <si>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</si>
  <si>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</si>
  <si>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</si>
  <si>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</si>
  <si>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</si>
  <si>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</si>
  <si>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</si>
  <si>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</si>
  <si>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</si>
  <si>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</si>
  <si>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</si>
  <si>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</si>
  <si>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</si>
  <si>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</si>
  <si>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</si>
  <si>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</si>
  <si>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</si>
  <si>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</si>
  <si>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</si>
  <si>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</si>
  <si>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</si>
  <si>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</si>
  <si>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</si>
  <si>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</si>
  <si>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</si>
  <si>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</si>
  <si>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</si>
  <si>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</si>
  <si>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</si>
  <si>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</si>
  <si>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</si>
  <si>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</si>
  <si>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</si>
  <si>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</si>
  <si>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</si>
  <si>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</si>
  <si>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</si>
  <si>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</si>
  <si>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</si>
  <si>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</si>
  <si>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</si>
  <si>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</si>
  <si>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</si>
  <si>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</si>
  <si>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</si>
  <si>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</si>
  <si>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</si>
  <si>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</si>
  <si>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</si>
  <si>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</si>
  <si>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</si>
  <si>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</si>
  <si>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</si>
  <si>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</si>
  <si>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</si>
  <si>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</si>
  <si>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</si>
  <si>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</si>
  <si>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</si>
  <si>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</si>
  <si>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</si>
  <si>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</si>
  <si>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</si>
  <si>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</si>
  <si>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</si>
  <si>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</si>
  <si>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</si>
  <si>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</si>
  <si>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</si>
  <si>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</si>
  <si>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</si>
  <si>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</si>
  <si>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</si>
  <si>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</si>
  <si>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</si>
  <si>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</si>
  <si>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</si>
  <si>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</si>
  <si>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</si>
  <si>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</si>
  <si>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</si>
  <si>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</si>
  <si>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</si>
  <si>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</si>
  <si>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</si>
  <si>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</si>
  <si>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</si>
  <si>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</si>
  <si>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</si>
  <si>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</si>
  <si>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</si>
  <si>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</si>
  <si>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</si>
  <si>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</si>
  <si>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</si>
  <si>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</si>
  <si>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</si>
  <si>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</si>
  <si>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</si>
  <si>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</si>
  <si>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</si>
  <si>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</si>
  <si>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</si>
  <si>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</si>
  <si>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</si>
  <si>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</si>
  <si>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</si>
  <si>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</si>
  <si>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</si>
  <si>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</si>
  <si>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</si>
  <si>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</si>
  <si>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</si>
  <si>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</si>
  <si>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</si>
  <si>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</si>
  <si>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</si>
  <si>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</si>
  <si>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</si>
  <si>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</si>
  <si>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</si>
  <si>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</si>
  <si>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</si>
  <si>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</si>
  <si>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</si>
  <si>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</si>
  <si>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</si>
  <si>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</si>
  <si>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</si>
  <si>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</si>
  <si>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</si>
  <si>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</si>
  <si>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</si>
  <si>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</si>
  <si>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</si>
  <si>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</si>
  <si>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</si>
  <si>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</si>
  <si>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</si>
  <si>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</si>
  <si>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</si>
  <si>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</si>
  <si>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</si>
  <si>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</si>
  <si>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</si>
  <si>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</si>
  <si>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</si>
  <si>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</si>
  <si>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</si>
  <si>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</si>
  <si>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</si>
  <si>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</si>
  <si>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</si>
  <si>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</si>
  <si>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</si>
  <si>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</si>
  <si>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</si>
  <si>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</si>
  <si>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</si>
  <si>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</si>
  <si>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</si>
  <si>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</si>
  <si>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</si>
  <si>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</si>
  <si>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</si>
  <si>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</si>
  <si>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</si>
  <si>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</si>
  <si>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</si>
  <si>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</si>
  <si>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</si>
  <si>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</si>
  <si>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</si>
  <si>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</si>
  <si>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</si>
  <si>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</si>
  <si>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</si>
  <si>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</si>
  <si>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</si>
  <si>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</si>
  <si>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</si>
  <si>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</si>
  <si>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</si>
  <si>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</si>
  <si>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</si>
  <si>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</si>
  <si>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</si>
  <si>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</si>
  <si>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</si>
  <si>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</si>
  <si>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</si>
  <si>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</si>
  <si>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</si>
  <si>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</si>
  <si>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</si>
  <si>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</si>
  <si>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</si>
  <si>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</si>
  <si>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</si>
  <si>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</si>
  <si>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</si>
  <si>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</si>
  <si>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</si>
  <si>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</si>
  <si>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</si>
  <si>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</si>
  <si>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</si>
  <si>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</si>
  <si>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</si>
  <si>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</si>
  <si>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</si>
  <si>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</si>
  <si>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</si>
  <si>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</si>
  <si>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</si>
  <si>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</si>
  <si>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</si>
  <si>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</si>
  <si>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</si>
  <si>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</si>
  <si>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</si>
  <si>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</si>
  <si>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</si>
  <si>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</si>
  <si>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</si>
  <si>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</si>
  <si>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</si>
  <si>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</si>
  <si>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</si>
  <si>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</si>
  <si>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</si>
  <si>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</si>
  <si>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</si>
  <si>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</si>
  <si>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</si>
  <si>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</si>
  <si>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</si>
  <si>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</si>
  <si>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</si>
  <si>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</si>
  <si>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</si>
  <si>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</si>
  <si>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</si>
  <si>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</si>
  <si>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</si>
  <si>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</si>
  <si>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</si>
  <si>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</si>
  <si>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</si>
  <si>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</si>
  <si>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</si>
  <si>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</si>
  <si>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</si>
  <si>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</si>
  <si>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</si>
  <si>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</si>
  <si>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</si>
  <si>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</si>
  <si>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</si>
  <si>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</si>
  <si>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</si>
  <si>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</si>
  <si>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</si>
  <si>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</si>
  <si>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</si>
  <si>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</si>
  <si>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</si>
  <si>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</si>
  <si>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</si>
  <si>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</si>
  <si>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</si>
  <si>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</si>
  <si>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</si>
  <si>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</si>
  <si>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</si>
  <si>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</si>
  <si>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</si>
  <si>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</si>
  <si>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</si>
  <si>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</si>
  <si>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</si>
  <si>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</si>
  <si>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</si>
  <si>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</si>
  <si>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</si>
  <si>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</si>
  <si>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</si>
  <si>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</si>
  <si>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</si>
  <si>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</si>
  <si>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</si>
  <si>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</si>
  <si>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</si>
  <si>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</si>
  <si>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</si>
  <si>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</si>
  <si>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</si>
  <si>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</si>
  <si>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</si>
  <si>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</si>
  <si>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</si>
  <si>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</si>
  <si>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</si>
  <si>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</si>
  <si>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</si>
  <si>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</si>
  <si>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</si>
  <si>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</si>
  <si>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</si>
  <si>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</si>
  <si>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</si>
  <si>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</si>
  <si>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</si>
  <si>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</si>
  <si>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</si>
  <si>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</si>
  <si>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</si>
  <si>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</si>
  <si>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</si>
  <si>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</si>
  <si>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</si>
  <si>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</si>
  <si>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</si>
  <si>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</si>
  <si>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</si>
  <si>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</si>
  <si>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</si>
  <si>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</si>
  <si>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</si>
  <si>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</si>
  <si>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</si>
  <si>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</si>
  <si>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</si>
  <si>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</si>
  <si>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</si>
  <si>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</si>
  <si>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</si>
  <si>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</si>
  <si>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</si>
  <si>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</si>
  <si>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</si>
  <si>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</si>
  <si>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</si>
  <si>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</si>
  <si>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</si>
  <si>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</si>
  <si>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</si>
  <si>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</si>
  <si>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</si>
  <si>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</si>
  <si>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</si>
  <si>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</si>
  <si>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</si>
  <si>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</si>
  <si>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</si>
  <si>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</si>
  <si>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</si>
  <si>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</si>
  <si>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</si>
  <si>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</si>
  <si>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</si>
  <si>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</si>
  <si>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</si>
  <si>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</si>
  <si>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</si>
  <si>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</si>
  <si>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</si>
  <si>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</si>
  <si>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</si>
  <si>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</si>
  <si>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</si>
  <si>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</si>
  <si>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</si>
  <si>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</si>
  <si>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</si>
  <si>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</si>
  <si>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</si>
  <si>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</si>
  <si>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</si>
  <si>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</si>
  <si>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</si>
  <si>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</si>
  <si>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</si>
  <si>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</si>
  <si>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</si>
  <si>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</si>
  <si>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</si>
  <si>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</si>
  <si>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</si>
  <si>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</si>
  <si>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</si>
  <si>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</si>
  <si>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</si>
  <si>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</si>
  <si>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</si>
  <si>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</si>
  <si>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</si>
  <si>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</si>
  <si>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</si>
  <si>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</si>
  <si>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</si>
  <si>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</si>
  <si>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</si>
  <si>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</si>
  <si>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</si>
  <si>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</si>
  <si>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</si>
  <si>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</si>
  <si>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</si>
  <si>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</si>
  <si>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</si>
  <si>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</si>
  <si>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</si>
  <si>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</si>
  <si>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</si>
  <si>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</si>
  <si>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</si>
  <si>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</si>
  <si>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</si>
  <si>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</si>
  <si>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</si>
  <si>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</si>
  <si>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</si>
  <si>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</si>
  <si>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</si>
  <si>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</si>
  <si>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</si>
  <si>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</si>
  <si>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</si>
  <si>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</si>
  <si>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</si>
  <si>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</si>
  <si>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</si>
  <si>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</si>
  <si>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</si>
  <si>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</si>
  <si>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</si>
  <si>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</si>
  <si>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</si>
  <si>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</si>
  <si>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</si>
  <si>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</si>
  <si>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</si>
  <si>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</si>
  <si>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</si>
  <si>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</si>
  <si>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</si>
  <si>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</si>
  <si>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</si>
  <si>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</si>
  <si>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</si>
  <si>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</si>
  <si>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</si>
  <si>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</si>
  <si>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</si>
  <si>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</si>
  <si>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</si>
  <si>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</si>
  <si>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</si>
  <si>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</si>
  <si>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</si>
  <si>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</si>
  <si>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</si>
  <si>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</si>
  <si>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</si>
  <si>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</si>
  <si>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</si>
  <si>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</si>
  <si>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</si>
  <si>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</si>
  <si>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</si>
  <si>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</si>
  <si>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</si>
  <si>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</si>
  <si>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</si>
  <si>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</si>
  <si>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</si>
  <si>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</si>
  <si>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</si>
  <si>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</si>
  <si>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</si>
  <si>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</si>
  <si>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</si>
  <si>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</si>
  <si>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</si>
  <si>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</si>
  <si>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</si>
  <si>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</si>
  <si>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</si>
  <si>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</si>
  <si>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</si>
  <si>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</si>
  <si>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</si>
  <si>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</si>
  <si>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</si>
  <si>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</si>
  <si>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</si>
  <si>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</si>
  <si>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</si>
  <si>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</si>
  <si>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</si>
  <si>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</si>
  <si>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</si>
  <si>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</si>
  <si>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</si>
  <si>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</si>
  <si>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</si>
  <si>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</si>
  <si>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</si>
  <si>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</si>
  <si>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</si>
  <si>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</si>
  <si>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</si>
  <si>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</si>
  <si>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</si>
  <si>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</si>
  <si>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</si>
  <si>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</si>
  <si>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</si>
  <si>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</si>
  <si>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</si>
  <si>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</si>
  <si>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</si>
  <si>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</si>
  <si>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</si>
  <si>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</si>
  <si>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</si>
  <si>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</si>
  <si>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</si>
  <si>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</si>
  <si>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</si>
  <si>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</si>
  <si>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</si>
  <si>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</si>
  <si>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</si>
  <si>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</si>
  <si>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</si>
  <si>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</si>
  <si>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</si>
  <si>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</si>
  <si>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</si>
  <si>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</si>
  <si>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</si>
  <si>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</si>
  <si>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</si>
  <si>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</si>
  <si>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</si>
  <si>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</si>
  <si>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</si>
  <si>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</si>
  <si>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</si>
  <si>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</si>
  <si>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</si>
  <si>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</si>
  <si>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</si>
  <si>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</si>
  <si>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</si>
  <si>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</si>
  <si>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</si>
  <si>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</si>
  <si>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</si>
  <si>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</si>
  <si>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</si>
  <si>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</si>
  <si>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</si>
  <si>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</si>
  <si>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</si>
  <si>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</si>
  <si>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</si>
  <si>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</si>
  <si>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</si>
  <si>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</si>
  <si>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</si>
  <si>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</si>
  <si>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</si>
  <si>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</si>
  <si>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</si>
  <si>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</si>
  <si>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</si>
  <si>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</si>
  <si>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</si>
  <si>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</si>
  <si>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</si>
  <si>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</si>
  <si>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</si>
  <si>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</si>
  <si>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</si>
  <si>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</si>
  <si>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</si>
  <si>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</si>
  <si>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</si>
  <si>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</si>
  <si>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</si>
  <si>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</si>
  <si>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</si>
  <si>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</si>
  <si>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</si>
  <si>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</si>
  <si>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</si>
  <si>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</si>
  <si>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</si>
  <si>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</si>
  <si>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</si>
  <si>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</si>
  <si>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</si>
  <si>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</si>
  <si>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</si>
  <si>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</si>
  <si>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</si>
  <si>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</si>
  <si>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</si>
  <si>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</si>
  <si>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</si>
  <si>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</si>
  <si>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</si>
  <si>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</si>
  <si>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</si>
  <si>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</si>
  <si>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</si>
  <si>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</si>
  <si>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</si>
  <si>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</si>
  <si>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</si>
  <si>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</si>
  <si>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</si>
  <si>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</si>
  <si>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</si>
  <si>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</si>
  <si>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</si>
  <si>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</si>
  <si>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</si>
  <si>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</si>
  <si>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</si>
  <si>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</si>
  <si>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</si>
  <si>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</si>
  <si>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</si>
  <si>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</si>
  <si>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</si>
  <si>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</si>
  <si>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</si>
  <si>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</si>
  <si>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</si>
  <si>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</si>
  <si>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</si>
  <si>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</si>
  <si>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</si>
  <si>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</si>
  <si>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</si>
  <si>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</si>
  <si>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</si>
  <si>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</si>
  <si>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</si>
  <si>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</si>
  <si>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</si>
  <si>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</si>
  <si>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</si>
  <si>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</si>
  <si>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</si>
  <si>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</si>
  <si>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</si>
  <si>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</si>
  <si>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</si>
  <si>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</si>
  <si>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</si>
  <si>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</si>
  <si>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</si>
  <si>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</si>
  <si>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</si>
  <si>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</si>
  <si>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</si>
  <si>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</si>
  <si>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</si>
  <si>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</si>
  <si>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</si>
  <si>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</si>
  <si>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</si>
  <si>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</si>
  <si>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</si>
  <si>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</si>
  <si>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</si>
  <si>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</si>
  <si>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</si>
  <si>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</si>
  <si>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</si>
  <si>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</si>
  <si>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</si>
  <si>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</si>
  <si>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</si>
  <si>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</si>
  <si>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</si>
  <si>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</si>
  <si>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</si>
  <si>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</si>
  <si>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</si>
  <si>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</si>
  <si>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</si>
  <si>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</si>
  <si>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</si>
  <si>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</si>
  <si>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</si>
  <si>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</si>
  <si>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</si>
  <si>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</si>
  <si>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</si>
  <si>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</si>
  <si>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</si>
  <si>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</si>
  <si>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</si>
  <si>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</si>
  <si>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</si>
  <si>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</si>
  <si>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</si>
  <si>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</si>
  <si>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</si>
  <si>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</si>
  <si>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</si>
  <si>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</si>
  <si>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</si>
  <si>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</si>
  <si>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</si>
  <si>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</si>
  <si>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</si>
  <si>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</si>
  <si>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</si>
  <si>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</si>
  <si>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</si>
  <si>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</si>
  <si>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</si>
  <si>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</si>
  <si>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</si>
  <si>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</si>
  <si>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</si>
  <si>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</si>
  <si>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</si>
  <si>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</si>
  <si>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</si>
  <si>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</si>
  <si>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</si>
  <si>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</si>
  <si>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</si>
  <si>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</si>
  <si>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</si>
  <si>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</si>
  <si>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</si>
  <si>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</si>
  <si>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</si>
  <si>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</si>
  <si>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</si>
  <si>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</si>
  <si>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</si>
  <si>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</si>
  <si>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</si>
  <si>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</si>
  <si>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</si>
  <si>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</si>
  <si>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</si>
  <si>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</si>
  <si>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</si>
  <si>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</si>
  <si>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</si>
  <si>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</si>
  <si>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</si>
  <si>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</si>
  <si>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</si>
  <si>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</si>
  <si>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</si>
  <si>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</si>
  <si>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</si>
  <si>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</si>
  <si>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</si>
  <si>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</si>
  <si>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</si>
  <si>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</si>
  <si>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</si>
  <si>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</si>
  <si>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</si>
  <si>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</si>
  <si>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</si>
  <si>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</si>
  <si>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</si>
  <si>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</si>
  <si>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</si>
  <si>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</si>
  <si>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</si>
  <si>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</si>
  <si>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</si>
  <si>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</si>
  <si>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</si>
  <si>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</si>
  <si>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</si>
  <si>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</si>
  <si>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</si>
  <si>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</si>
  <si>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</si>
  <si>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</si>
  <si>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</si>
  <si>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</si>
  <si>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</si>
  <si>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</si>
  <si>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</si>
  <si>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</si>
  <si>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</si>
  <si>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</si>
  <si>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</si>
  <si>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</si>
  <si>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</si>
  <si>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</si>
  <si>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</si>
  <si>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</si>
  <si>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</si>
  <si>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</si>
  <si>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</si>
  <si>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</si>
  <si>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</si>
  <si>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</si>
  <si>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</si>
  <si>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</si>
  <si>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</si>
  <si>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</si>
  <si>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</si>
  <si>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</si>
  <si>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</si>
  <si>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</si>
  <si>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</si>
  <si>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</si>
  <si>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</si>
  <si>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</si>
  <si>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</si>
  <si>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</si>
  <si>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</si>
  <si>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</si>
  <si>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</si>
  <si>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</si>
  <si>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</si>
  <si>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</si>
  <si>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</si>
  <si>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</si>
  <si>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</si>
  <si>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</si>
  <si>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</si>
  <si>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</si>
  <si>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</si>
  <si>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</si>
  <si>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</si>
  <si>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</si>
  <si>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</si>
  <si>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</si>
  <si>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</si>
  <si>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</si>
  <si>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</si>
  <si>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</si>
  <si>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</si>
  <si>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</si>
  <si>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</si>
  <si>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</si>
  <si>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</si>
  <si>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</si>
  <si>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</si>
  <si>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</si>
  <si>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</si>
  <si>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</si>
  <si>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</si>
  <si>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</si>
  <si>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</si>
  <si>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</si>
  <si>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</si>
  <si>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</si>
  <si>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</si>
  <si>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</si>
  <si>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</si>
  <si>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</si>
  <si>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</si>
  <si>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</si>
  <si>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</si>
  <si>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</si>
  <si>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</si>
  <si>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</si>
  <si>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</si>
  <si>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</si>
  <si>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</si>
  <si>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</si>
  <si>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</si>
  <si>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</si>
  <si>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</si>
  <si>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</si>
  <si>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</si>
  <si>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</si>
  <si>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</si>
  <si>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</si>
  <si>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</si>
  <si>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</si>
  <si>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</si>
  <si>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</si>
  <si>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</si>
  <si>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</si>
  <si>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</si>
  <si>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</si>
  <si>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</si>
  <si>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</si>
  <si>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</si>
  <si>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</si>
  <si>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</si>
  <si>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</si>
  <si>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</si>
  <si>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</si>
  <si>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</si>
  <si>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</si>
  <si>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</si>
  <si>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</si>
  <si>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</si>
  <si>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</si>
  <si>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</si>
  <si>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</si>
  <si>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</si>
  <si>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</si>
  <si>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</si>
  <si>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</si>
  <si>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</si>
  <si>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</si>
  <si>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</si>
  <si>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</si>
  <si>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</si>
  <si>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</si>
  <si>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</si>
  <si>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</si>
  <si>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</si>
  <si>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</si>
  <si>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</si>
  <si>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</si>
  <si>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</si>
  <si>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</si>
  <si>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</si>
  <si>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</si>
  <si>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</si>
  <si>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</si>
  <si>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</si>
  <si>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</si>
  <si>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</si>
  <si>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</si>
  <si>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</si>
  <si>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</si>
  <si>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</si>
  <si>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</si>
  <si>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</si>
  <si>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</si>
  <si>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</si>
  <si>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</si>
  <si>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</si>
  <si>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</si>
  <si>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</si>
  <si>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</si>
  <si>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</si>
  <si>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</si>
  <si>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</si>
  <si>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</si>
  <si>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</si>
  <si>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</si>
  <si>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</si>
  <si>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</si>
  <si>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</si>
  <si>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</si>
  <si>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</si>
  <si>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</si>
  <si>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</si>
  <si>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</si>
  <si>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</si>
  <si>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</si>
  <si>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</si>
  <si>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</si>
  <si>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</si>
  <si>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</si>
  <si>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</si>
  <si>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</si>
  <si>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</si>
  <si>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</si>
  <si>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</si>
  <si>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</si>
  <si>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</si>
  <si>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</si>
  <si>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</si>
  <si>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</si>
  <si>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</si>
  <si>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</si>
  <si>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</si>
  <si>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</si>
  <si>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</si>
  <si>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</si>
  <si>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</si>
  <si>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</si>
  <si>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</si>
  <si>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</si>
  <si>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</si>
  <si>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</si>
  <si>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</si>
  <si>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</si>
  <si>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</si>
  <si>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</si>
  <si>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</si>
  <si>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</si>
  <si>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</si>
  <si>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</si>
  <si>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</si>
  <si>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</si>
  <si>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</si>
  <si>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</si>
  <si>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</si>
  <si>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</si>
  <si>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</si>
  <si>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</si>
  <si>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</si>
  <si>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</si>
  <si>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</si>
  <si>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</si>
  <si>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</si>
  <si>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</si>
  <si>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</si>
  <si>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</si>
  <si>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</si>
  <si>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</si>
  <si>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</si>
  <si>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</si>
  <si>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</si>
  <si>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</si>
  <si>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</si>
  <si>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</si>
  <si>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</si>
  <si>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</si>
  <si>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</si>
  <si>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</si>
  <si>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</si>
  <si>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</si>
  <si>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</si>
  <si>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</si>
  <si>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</si>
  <si>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</si>
  <si>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</si>
  <si>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</si>
  <si>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</si>
  <si>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</si>
  <si>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</si>
  <si>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</si>
  <si>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</si>
  <si>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</si>
  <si>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</si>
  <si>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</si>
  <si>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</si>
  <si>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</si>
  <si>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</si>
  <si>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</si>
  <si>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</si>
  <si>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</si>
  <si>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</si>
  <si>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</si>
  <si>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</si>
  <si>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</si>
  <si>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</si>
  <si>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</si>
  <si>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</si>
  <si>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</si>
  <si>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</si>
  <si>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</si>
  <si>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</si>
  <si>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</si>
  <si>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</si>
  <si>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</si>
  <si>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</si>
  <si>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</si>
  <si>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</si>
  <si>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</si>
  <si>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</si>
  <si>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</si>
  <si>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</si>
  <si>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</si>
  <si>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</si>
  <si>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</si>
  <si>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</si>
  <si>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</si>
  <si>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</si>
  <si>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</si>
  <si>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</si>
  <si>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</si>
  <si>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</si>
  <si>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</si>
  <si>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</si>
  <si>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</si>
  <si>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</si>
  <si>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</si>
  <si>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</si>
  <si>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</si>
  <si>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</si>
  <si>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</si>
  <si>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</si>
  <si>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</si>
  <si>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</si>
  <si>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</si>
  <si>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</si>
  <si>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</si>
  <si>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</si>
  <si>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</si>
  <si>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</si>
  <si>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</si>
  <si>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</si>
  <si>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</si>
  <si>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</si>
  <si>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</si>
  <si>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</si>
  <si>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</si>
  <si>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</si>
  <si>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</si>
  <si>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</si>
  <si>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</si>
  <si>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</si>
  <si>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</si>
  <si>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</si>
  <si>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</si>
  <si>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</si>
  <si>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</si>
  <si>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</si>
  <si>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</si>
  <si>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</si>
  <si>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</si>
  <si>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</si>
  <si>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</si>
  <si>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</si>
  <si>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</si>
  <si>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</si>
  <si>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</si>
  <si>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</si>
  <si>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</si>
  <si>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</si>
  <si>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</si>
  <si>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</si>
  <si>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</si>
  <si>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</si>
  <si>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</si>
  <si>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</si>
  <si>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</si>
  <si>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</si>
  <si>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</si>
  <si>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</si>
  <si>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</si>
  <si>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</si>
  <si>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</si>
  <si>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</si>
  <si>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</si>
  <si>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</si>
  <si>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</si>
  <si>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</si>
  <si>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</si>
  <si>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</si>
  <si>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</si>
  <si>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</si>
  <si>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</si>
  <si>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</si>
  <si>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</si>
  <si>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</si>
  <si>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</si>
  <si>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</si>
  <si>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</si>
  <si>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</si>
  <si>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</si>
  <si>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</si>
  <si>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</si>
  <si>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</si>
  <si>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</si>
  <si>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</si>
  <si>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</si>
  <si>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</si>
  <si>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</si>
  <si>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</si>
  <si>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</si>
  <si>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</si>
  <si>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</si>
  <si>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</si>
  <si>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</si>
  <si>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</si>
  <si>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</si>
  <si>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</si>
  <si>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</si>
  <si>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</si>
  <si>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</si>
  <si>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</si>
  <si>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</si>
  <si>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</si>
  <si>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</si>
  <si>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</si>
  <si>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</si>
  <si>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</si>
  <si>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</si>
  <si>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</si>
  <si>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</si>
  <si>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</si>
  <si>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</si>
  <si>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</si>
  <si>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</si>
  <si>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</si>
  <si>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</si>
  <si>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</si>
  <si>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</si>
  <si>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</si>
  <si>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</si>
  <si>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</si>
  <si>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</si>
  <si>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</si>
  <si>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</si>
  <si>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</si>
  <si>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</si>
  <si>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</si>
  <si>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</si>
  <si>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</si>
  <si>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</si>
  <si>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</si>
  <si>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</si>
  <si>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</si>
  <si>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</si>
  <si>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</si>
  <si>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</si>
  <si>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</si>
  <si>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</si>
  <si>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</si>
  <si>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</si>
  <si>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</si>
  <si>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</si>
  <si>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</si>
  <si>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</si>
  <si>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</si>
  <si>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</si>
  <si>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</si>
  <si>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</si>
  <si>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</si>
  <si>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</si>
  <si>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</si>
  <si>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</si>
  <si>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</si>
  <si>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</si>
  <si>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</si>
  <si>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</si>
  <si>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</si>
  <si>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</si>
  <si>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</si>
  <si>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</si>
  <si>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</si>
  <si>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</si>
  <si>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</si>
  <si>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</si>
  <si>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</si>
  <si>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</si>
  <si>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</si>
  <si>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</si>
  <si>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</si>
  <si>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</si>
  <si>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</si>
  <si>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</si>
  <si>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</si>
  <si>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</si>
  <si>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</si>
  <si>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</si>
  <si>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</si>
  <si>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</si>
  <si>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</si>
  <si>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</si>
  <si>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</si>
  <si>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</si>
  <si>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</si>
  <si>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</si>
  <si>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</si>
  <si>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</si>
  <si>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</si>
  <si>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</si>
  <si>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</si>
  <si>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</si>
  <si>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</si>
  <si>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</si>
  <si>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</si>
  <si>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</si>
  <si>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</si>
  <si>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</si>
  <si>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</si>
  <si>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</si>
  <si>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</si>
  <si>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</si>
  <si>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</si>
  <si>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</si>
  <si>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</si>
  <si>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</si>
  <si>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</si>
  <si>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</si>
  <si>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</si>
  <si>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</si>
  <si>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</si>
  <si>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</si>
  <si>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</si>
  <si>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</si>
  <si>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</si>
  <si>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</si>
  <si>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</si>
  <si>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</si>
  <si>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</si>
  <si>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</si>
  <si>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</si>
  <si>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</si>
  <si>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</si>
  <si>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</si>
  <si>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</si>
  <si>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</si>
  <si>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</si>
  <si>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</si>
  <si>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</si>
  <si>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</si>
  <si>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</si>
  <si>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</si>
  <si>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</si>
  <si>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</si>
  <si>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</si>
  <si>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</si>
  <si>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</si>
  <si>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</si>
  <si>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</si>
  <si>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</si>
  <si>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</si>
  <si>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</si>
  <si>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</si>
  <si>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</si>
  <si>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</si>
  <si>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</si>
  <si>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</si>
  <si>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</si>
  <si>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</si>
  <si>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</si>
  <si>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</si>
  <si>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</si>
  <si>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</si>
  <si>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</si>
  <si>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</si>
  <si>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</si>
  <si>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</si>
  <si>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</si>
  <si>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</si>
  <si>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</si>
  <si>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</si>
  <si>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</si>
  <si>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</si>
  <si>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</si>
  <si>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</si>
  <si>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</si>
  <si>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</si>
  <si>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</si>
  <si>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</si>
  <si>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</si>
  <si>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</si>
  <si>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</si>
  <si>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</si>
  <si>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</si>
  <si>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</si>
  <si>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</si>
  <si>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</si>
  <si>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</si>
  <si>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</si>
  <si>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</si>
  <si>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</si>
  <si>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</si>
  <si>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</si>
  <si>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</si>
  <si>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</si>
  <si>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</si>
  <si>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</si>
  <si>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</si>
  <si>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</si>
  <si>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</si>
  <si>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</si>
  <si>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</si>
  <si>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</si>
  <si>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</si>
  <si>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</si>
  <si>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</si>
  <si>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</si>
  <si>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</si>
  <si>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</si>
  <si>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</si>
  <si>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</si>
  <si>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</si>
  <si>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</si>
  <si>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</si>
  <si>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</si>
  <si>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</si>
  <si>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</si>
  <si>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</si>
  <si>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</si>
  <si>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</si>
  <si>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</si>
  <si>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</si>
  <si>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</si>
  <si>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</si>
  <si>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</si>
  <si>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</si>
  <si>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</si>
  <si>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</si>
  <si>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</si>
  <si>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</si>
  <si>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</si>
  <si>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</si>
  <si>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</si>
  <si>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</si>
  <si>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</si>
  <si>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</si>
  <si>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</si>
  <si>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</si>
  <si>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</si>
  <si>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</si>
  <si>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</si>
  <si>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</si>
  <si>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</si>
  <si>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</si>
  <si>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</si>
  <si>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</si>
  <si>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</si>
  <si>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</si>
  <si>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</si>
  <si>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</si>
  <si>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</si>
  <si>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</si>
  <si>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</si>
  <si>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</si>
  <si>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</si>
  <si>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</si>
  <si>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</si>
  <si>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</si>
  <si>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</si>
  <si>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</si>
  <si>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</si>
  <si>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</si>
  <si>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</si>
  <si>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</si>
  <si>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</si>
  <si>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</si>
  <si>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</si>
  <si>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</si>
  <si>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</si>
  <si>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</si>
  <si>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</si>
  <si>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</si>
  <si>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</si>
  <si>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</si>
  <si>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</si>
  <si>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</si>
  <si>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</si>
  <si>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</si>
  <si>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</si>
  <si>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</si>
  <si>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</si>
  <si>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</si>
  <si>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</si>
  <si>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</si>
  <si>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</si>
  <si>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</si>
  <si>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</si>
  <si>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</si>
  <si>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</si>
  <si>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</si>
  <si>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</si>
  <si>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</si>
  <si>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</si>
  <si>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</si>
  <si>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</si>
  <si>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</si>
  <si>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</si>
  <si>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</si>
  <si>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</si>
  <si>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</si>
  <si>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</si>
  <si>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</si>
  <si>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</si>
  <si>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</si>
  <si>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</si>
  <si>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</si>
  <si>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</si>
  <si>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</si>
  <si>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</si>
  <si>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</si>
  <si>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</si>
  <si>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</si>
  <si>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</si>
  <si>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</si>
  <si>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</si>
  <si>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</si>
  <si>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</si>
  <si>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</si>
  <si>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</si>
  <si>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</si>
  <si>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</si>
  <si>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</si>
  <si>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</si>
  <si>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</si>
  <si>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</si>
  <si>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</si>
  <si>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</si>
  <si>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</si>
  <si>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</si>
  <si>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</si>
  <si>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</si>
  <si>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</si>
  <si>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</si>
  <si>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</si>
  <si>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</si>
  <si>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</si>
  <si>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</si>
  <si>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</si>
  <si>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</si>
  <si>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</si>
  <si>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</si>
  <si>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</si>
  <si>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</si>
  <si>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</si>
  <si>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</si>
  <si>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</si>
  <si>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</si>
  <si>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</si>
  <si>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</si>
  <si>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</si>
  <si>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</si>
  <si>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</si>
  <si>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</si>
  <si>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</si>
  <si>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</si>
  <si>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</si>
  <si>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</si>
  <si>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</si>
  <si>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</si>
  <si>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</si>
  <si>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</si>
  <si>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</si>
  <si>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</si>
  <si>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</si>
  <si>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</si>
  <si>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</si>
  <si>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</si>
  <si>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</si>
  <si>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</si>
  <si>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</si>
  <si>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</si>
  <si>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</si>
  <si>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</si>
  <si>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</si>
  <si>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</si>
  <si>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</si>
  <si>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</si>
  <si>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</si>
  <si>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</si>
  <si>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</si>
  <si>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</si>
  <si>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</si>
  <si>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</si>
  <si>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</si>
  <si>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</si>
  <si>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</si>
  <si>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</si>
  <si>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</si>
  <si>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</si>
  <si>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</si>
  <si>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</si>
  <si>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</si>
  <si>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</si>
  <si>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</si>
  <si>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</si>
  <si>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</si>
  <si>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</si>
  <si>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</si>
  <si>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</si>
  <si>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</si>
  <si>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</si>
  <si>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</si>
  <si>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</si>
  <si>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</si>
  <si>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</si>
  <si>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</si>
  <si>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</si>
  <si>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</si>
  <si>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</si>
  <si>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</si>
  <si>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</si>
  <si>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</si>
  <si>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</si>
  <si>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</si>
  <si>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</si>
  <si>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</si>
  <si>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</si>
  <si>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</si>
  <si>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</si>
  <si>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</si>
  <si>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</si>
  <si>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</si>
  <si>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</si>
  <si>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</si>
  <si>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</si>
  <si>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</si>
  <si>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</si>
  <si>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</si>
  <si>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</si>
  <si>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</si>
  <si>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</si>
  <si>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</si>
  <si>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</si>
  <si>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</si>
  <si>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</si>
  <si>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</si>
  <si>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</si>
  <si>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</si>
  <si>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</si>
  <si>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</si>
  <si>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</si>
  <si>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</si>
  <si>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</si>
  <si>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</si>
  <si>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</si>
  <si>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</si>
  <si>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</si>
  <si>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</si>
  <si>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</si>
  <si>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</si>
  <si>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</si>
  <si>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</si>
  <si>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</si>
  <si>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</si>
  <si>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</si>
  <si>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</si>
  <si>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</si>
  <si>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</si>
  <si>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</si>
  <si>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</si>
  <si>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</si>
  <si>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</si>
  <si>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</si>
  <si>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</si>
  <si>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</si>
  <si>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</si>
  <si>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</si>
  <si>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</si>
  <si>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</si>
  <si>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</si>
  <si>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</si>
  <si>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</si>
  <si>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</si>
  <si>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</si>
  <si>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</si>
  <si>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</si>
  <si>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</si>
  <si>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</si>
  <si>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</si>
  <si>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</si>
  <si>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</si>
  <si>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</si>
  <si>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</si>
  <si>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</si>
  <si>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</si>
  <si>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</si>
  <si>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</si>
  <si>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</si>
  <si>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</si>
  <si>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</si>
  <si>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</si>
  <si>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</si>
  <si>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</si>
  <si>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</si>
  <si>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</si>
  <si>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</si>
  <si>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</si>
  <si>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</si>
  <si>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</si>
  <si>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</si>
  <si>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</si>
  <si>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</si>
  <si>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</si>
  <si>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</si>
  <si>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</si>
  <si>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</si>
  <si>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</si>
  <si>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</si>
  <si>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</si>
  <si>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</si>
  <si>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</si>
  <si>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</si>
  <si>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</si>
  <si>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</si>
  <si>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</si>
  <si>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</si>
  <si>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</si>
  <si>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</si>
  <si>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</si>
  <si>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</si>
  <si>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</si>
  <si>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</si>
  <si>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</si>
  <si>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</si>
  <si>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</si>
  <si>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</si>
  <si>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</si>
  <si>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</si>
  <si>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</si>
  <si>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</si>
  <si>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</si>
  <si>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</si>
  <si>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</si>
  <si>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</si>
  <si>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</si>
  <si>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</si>
  <si>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</si>
  <si>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</si>
  <si>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</si>
  <si>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</si>
  <si>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</si>
  <si>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</si>
  <si>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</si>
  <si>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</si>
  <si>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</si>
  <si>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</si>
  <si>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</si>
  <si>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</si>
  <si>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</si>
  <si>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</si>
  <si>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</si>
  <si>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</si>
  <si>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</si>
  <si>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</si>
  <si>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</si>
  <si>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</si>
  <si>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</si>
  <si>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</si>
  <si>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</si>
  <si>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</si>
  <si>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</si>
  <si>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</si>
  <si>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</si>
  <si>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</si>
  <si>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</si>
  <si>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</si>
  <si>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</si>
  <si>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</si>
  <si>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</si>
  <si>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</si>
  <si>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</si>
  <si>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</si>
  <si>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</si>
  <si>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</si>
  <si>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</si>
  <si>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</si>
  <si>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</si>
  <si>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</si>
  <si>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</si>
  <si>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</si>
  <si>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</si>
  <si>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</si>
  <si>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</si>
  <si>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</si>
  <si>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</si>
  <si>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</si>
  <si>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</si>
  <si>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</si>
  <si>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</si>
  <si>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</si>
  <si>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</si>
  <si>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</si>
  <si>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</si>
  <si>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</si>
  <si>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</si>
  <si>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</si>
  <si>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</si>
  <si>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</si>
  <si>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</si>
  <si>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</si>
  <si>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</si>
  <si>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</si>
  <si>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</si>
  <si>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</si>
  <si>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</si>
  <si>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</si>
  <si>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</si>
  <si>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</si>
  <si>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</si>
  <si>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</si>
  <si>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</si>
  <si>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</si>
  <si>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</si>
  <si>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</si>
  <si>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</si>
  <si>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</si>
  <si>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</si>
  <si>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</si>
  <si>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</si>
  <si>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</si>
  <si>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</si>
  <si>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</si>
  <si>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</si>
  <si>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</si>
  <si>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</si>
  <si>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</si>
  <si>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</si>
  <si>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</si>
  <si>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</si>
  <si>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</si>
  <si>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</si>
  <si>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</si>
  <si>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</si>
  <si>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</si>
  <si>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</si>
  <si>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</si>
  <si>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</si>
  <si>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</si>
  <si>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</si>
  <si>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</si>
  <si>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</si>
  <si>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</si>
  <si>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</si>
  <si>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</si>
  <si>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</si>
  <si>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</si>
  <si>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</si>
  <si>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</si>
  <si>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</si>
  <si>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</si>
  <si>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</si>
  <si>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</si>
  <si>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</si>
  <si>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</si>
  <si>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</si>
  <si>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</si>
  <si>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</si>
  <si>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</si>
  <si>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</si>
  <si>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</si>
  <si>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</si>
  <si>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</si>
  <si>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</si>
  <si>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</si>
  <si>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</si>
  <si>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</si>
  <si>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</si>
  <si>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</si>
  <si>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</si>
  <si>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</si>
  <si>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</si>
  <si>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</si>
  <si>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</si>
  <si>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</si>
  <si>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</si>
  <si>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</si>
  <si>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</si>
  <si>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</si>
  <si>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</si>
  <si>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</si>
  <si>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</si>
  <si>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</si>
  <si>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</si>
  <si>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</si>
  <si>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</si>
  <si>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</si>
  <si>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</si>
  <si>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</si>
  <si>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</si>
  <si>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</si>
  <si>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</si>
  <si>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</si>
  <si>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</si>
  <si>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</si>
  <si>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</si>
  <si>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</si>
  <si>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</si>
  <si>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</si>
  <si>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</si>
  <si>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</si>
  <si>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</si>
  <si>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</si>
  <si>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</si>
  <si>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</si>
  <si>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</si>
  <si>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</si>
  <si>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</si>
  <si>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</si>
  <si>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</si>
  <si>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</si>
  <si>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</si>
  <si>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</si>
  <si>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</si>
  <si>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</si>
  <si>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</si>
  <si>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</si>
  <si>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</si>
  <si>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</si>
  <si>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</si>
  <si>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</si>
  <si>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</si>
  <si>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</si>
  <si>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</si>
  <si>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</si>
  <si>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</si>
  <si>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</si>
  <si>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</si>
  <si>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</si>
  <si>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</si>
  <si>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</si>
  <si>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</si>
  <si>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</si>
  <si>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</si>
  <si>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</si>
  <si>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</si>
  <si>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</si>
  <si>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</si>
  <si>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</si>
  <si>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</si>
  <si>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</si>
  <si>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</si>
  <si>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</si>
  <si>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</si>
  <si>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</si>
  <si>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</si>
  <si>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</si>
  <si>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</si>
  <si>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</si>
  <si>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</si>
  <si>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</si>
  <si>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</si>
  <si>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</si>
  <si>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</si>
  <si>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</si>
  <si>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</si>
  <si>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</si>
  <si>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</si>
  <si>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</si>
  <si>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</si>
  <si>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</si>
  <si>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</si>
  <si>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</si>
  <si>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</si>
  <si>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</si>
  <si>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</si>
  <si>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</si>
  <si>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</si>
  <si>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</si>
  <si>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</si>
  <si>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</si>
  <si>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</si>
  <si>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</si>
  <si>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</si>
  <si>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</si>
  <si>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</si>
  <si>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</si>
  <si>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</si>
  <si>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</si>
  <si>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</si>
  <si>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</si>
  <si>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</si>
  <si>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</si>
  <si>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</si>
  <si>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</si>
  <si>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</si>
  <si>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</si>
  <si>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</si>
  <si>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</si>
  <si>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</si>
  <si>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</si>
  <si>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</si>
  <si>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</si>
  <si>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</si>
  <si>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</si>
  <si>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</si>
  <si>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</si>
  <si>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</si>
  <si>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</si>
  <si>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</si>
  <si>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</si>
  <si>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</si>
  <si>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</si>
  <si>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</si>
  <si>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</si>
  <si>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</si>
  <si>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</si>
  <si>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</si>
  <si>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</si>
  <si>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</si>
  <si>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</si>
  <si>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</si>
  <si>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</si>
  <si>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</si>
  <si>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</si>
  <si>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</si>
  <si>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</si>
  <si>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</si>
  <si>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</si>
  <si>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</si>
  <si>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</si>
  <si>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</si>
  <si>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</si>
  <si>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</si>
  <si>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</si>
  <si>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</si>
  <si>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</si>
  <si>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</si>
  <si>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</si>
  <si>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</si>
  <si>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</si>
  <si>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</si>
  <si>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</si>
  <si>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</si>
  <si>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</si>
  <si>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</si>
  <si>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</si>
  <si>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</si>
  <si>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</si>
  <si>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</si>
  <si>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</si>
  <si>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</si>
  <si>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</si>
  <si>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</si>
  <si>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</si>
  <si>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</si>
  <si>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</si>
  <si>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</si>
  <si>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</si>
  <si>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</si>
  <si>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</si>
  <si>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</si>
  <si>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</si>
  <si>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</si>
  <si>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</si>
  <si>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</si>
  <si>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</si>
  <si>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</si>
  <si>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</si>
  <si>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</si>
  <si>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</si>
  <si>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</si>
  <si>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</si>
  <si>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</si>
  <si>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</si>
  <si>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</si>
  <si>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</si>
  <si>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</si>
  <si>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</si>
  <si>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</si>
  <si>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</si>
  <si>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</si>
  <si>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</si>
  <si>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</si>
  <si>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</si>
  <si>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</si>
  <si>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</si>
  <si>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</si>
  <si>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</si>
  <si>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</si>
  <si>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</si>
  <si>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</si>
  <si>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</si>
  <si>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</si>
  <si>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</si>
  <si>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</si>
  <si>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</si>
  <si>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</si>
  <si>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</si>
  <si>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</si>
  <si>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</si>
  <si>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</si>
  <si>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</si>
  <si>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</si>
  <si>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</si>
  <si>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</si>
  <si>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</si>
  <si>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</si>
  <si>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</si>
  <si>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</si>
  <si>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</si>
  <si>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</si>
  <si>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</si>
  <si>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</si>
  <si>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</si>
  <si>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</si>
  <si>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</si>
  <si>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</si>
  <si>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</si>
  <si>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</si>
  <si>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</si>
  <si>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</si>
  <si>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</si>
  <si>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</si>
  <si>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</si>
  <si>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</si>
  <si>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</si>
  <si>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</si>
  <si>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</si>
  <si>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</si>
  <si>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</si>
  <si>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</si>
  <si>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</si>
  <si>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</si>
  <si>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</si>
  <si>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</si>
  <si>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</si>
  <si>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</si>
  <si>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</si>
  <si>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</si>
  <si>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</si>
  <si>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</si>
  <si>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</si>
  <si>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</si>
  <si>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</si>
  <si>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</si>
  <si>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</si>
  <si>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</si>
  <si>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</si>
  <si>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</si>
  <si>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</si>
  <si>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</si>
  <si>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</si>
  <si>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</si>
  <si>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</si>
  <si>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</si>
  <si>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</si>
  <si>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</si>
  <si>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</si>
  <si>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</si>
  <si>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</si>
  <si>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</si>
  <si>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</si>
  <si>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</si>
  <si>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</si>
  <si>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</si>
  <si>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</si>
  <si>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</si>
  <si>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</si>
  <si>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</si>
  <si>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</si>
  <si>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</si>
  <si>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</si>
  <si>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</si>
  <si>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</si>
  <si>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</si>
  <si>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</si>
  <si>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</si>
  <si>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</si>
  <si>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</si>
  <si>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</si>
  <si>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</si>
  <si>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</si>
  <si>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</si>
  <si>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</si>
  <si>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</si>
  <si>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</si>
  <si>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</si>
  <si>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</si>
  <si>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</si>
  <si>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</si>
  <si>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</si>
  <si>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</si>
  <si>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</si>
  <si>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</si>
  <si>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</si>
  <si>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</si>
  <si>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</si>
  <si>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</si>
  <si>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</si>
  <si>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</si>
  <si>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</si>
  <si>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</si>
  <si>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</si>
  <si>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</si>
  <si>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</si>
  <si>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</si>
  <si>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</si>
  <si>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</si>
  <si>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</si>
  <si>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</si>
  <si>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</si>
  <si>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</si>
  <si>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</si>
  <si>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</si>
  <si>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</si>
  <si>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</si>
  <si>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</si>
  <si>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</si>
  <si>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</si>
  <si>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</si>
  <si>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</si>
  <si>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</si>
  <si>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</si>
  <si>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</si>
  <si>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</si>
  <si>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</si>
  <si>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</si>
  <si>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</si>
  <si>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</si>
  <si>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</si>
  <si>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</si>
  <si>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</si>
  <si>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</si>
  <si>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</si>
  <si>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</si>
  <si>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</si>
  <si>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</si>
  <si>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</si>
  <si>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</si>
  <si>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</si>
  <si>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</si>
  <si>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</si>
  <si>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</si>
  <si>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</si>
  <si>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</si>
  <si>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</si>
  <si>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</si>
  <si>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</si>
  <si>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</si>
  <si>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</si>
  <si>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</si>
  <si>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</si>
  <si>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</si>
  <si>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</si>
  <si>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</si>
  <si>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</si>
  <si>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</si>
  <si>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</si>
  <si>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</si>
  <si>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</si>
  <si>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</si>
  <si>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</si>
  <si>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</si>
  <si>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</si>
  <si>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</si>
  <si>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</si>
  <si>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</si>
  <si>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</si>
  <si>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</si>
  <si>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</si>
  <si>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</si>
  <si>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</si>
  <si>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</si>
  <si>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</si>
  <si>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</si>
  <si>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</si>
  <si>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</si>
  <si>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</si>
  <si>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</si>
  <si>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</si>
  <si>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</si>
  <si>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</si>
  <si>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</si>
  <si>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</si>
  <si>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</si>
  <si>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</si>
  <si>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</si>
  <si>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</si>
  <si>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</si>
  <si>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</si>
  <si>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</si>
  <si>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</si>
  <si>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</si>
  <si>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</si>
  <si>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</si>
  <si>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</si>
  <si>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</si>
  <si>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</si>
  <si>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</si>
  <si>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</si>
  <si>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</si>
  <si>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</si>
  <si>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</si>
  <si>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</si>
  <si>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</si>
  <si>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</si>
  <si>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</si>
  <si>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</si>
  <si>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</si>
  <si>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</si>
  <si>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</si>
  <si>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</si>
  <si>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</si>
  <si>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</si>
  <si>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</si>
  <si>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</si>
  <si>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</si>
  <si>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</si>
  <si>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</si>
  <si>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</si>
  <si>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</si>
  <si>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</si>
  <si>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</si>
  <si>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</si>
  <si>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</si>
  <si>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</si>
  <si>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</si>
  <si>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</si>
  <si>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</si>
  <si>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</si>
  <si>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</si>
  <si>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</si>
  <si>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</si>
  <si>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</si>
  <si>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</si>
  <si>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</si>
  <si>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</si>
  <si>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</si>
  <si>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</si>
  <si>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</si>
  <si>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</si>
  <si>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</si>
  <si>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</si>
  <si>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</si>
  <si>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</si>
  <si>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</si>
  <si>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</si>
  <si>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</si>
  <si>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</si>
  <si>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</si>
  <si>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</si>
  <si>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</si>
  <si>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</si>
  <si>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</si>
  <si>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</si>
  <si>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</si>
  <si>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</si>
  <si>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</si>
  <si>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</si>
  <si>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</si>
  <si>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</si>
  <si>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</si>
  <si>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</si>
  <si>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</si>
  <si>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</si>
  <si>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</si>
  <si>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</si>
  <si>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</si>
  <si>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</si>
  <si>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</si>
  <si>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</si>
  <si>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</si>
  <si>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</si>
  <si>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</si>
  <si>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</si>
  <si>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</si>
  <si>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</si>
  <si>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</si>
  <si>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</si>
  <si>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</si>
  <si>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</si>
  <si>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</si>
  <si>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</si>
  <si>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</si>
  <si>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</si>
  <si>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</si>
  <si>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</si>
  <si>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</si>
  <si>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</si>
  <si>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</si>
  <si>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</si>
  <si>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</si>
  <si>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</si>
  <si>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</si>
  <si>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</si>
  <si>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</si>
  <si>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</si>
  <si>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</si>
  <si>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</si>
  <si>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</si>
  <si>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</si>
  <si>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</si>
  <si>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</si>
  <si>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</si>
  <si>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</si>
  <si>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</si>
  <si>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</si>
  <si>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</si>
  <si>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</si>
  <si>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</si>
  <si>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</si>
  <si>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</si>
  <si>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</si>
  <si>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</si>
  <si>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</si>
  <si>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</si>
  <si>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</si>
  <si>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</si>
  <si>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</si>
  <si>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</si>
  <si>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</si>
  <si>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</si>
  <si>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</si>
  <si>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</si>
  <si>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</si>
  <si>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</si>
  <si>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</si>
  <si>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</si>
  <si>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</si>
  <si>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</si>
  <si>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</si>
  <si>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</si>
  <si>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</si>
  <si>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</si>
  <si>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</si>
  <si>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</si>
  <si>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</si>
  <si>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</si>
  <si>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</si>
  <si>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</si>
  <si>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</si>
  <si>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</si>
  <si>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</si>
  <si>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</si>
  <si>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</si>
  <si>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</si>
  <si>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</si>
  <si>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</si>
  <si>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</si>
  <si>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</si>
  <si>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</si>
  <si>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</si>
  <si>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</si>
  <si>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</si>
  <si>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</si>
  <si>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</si>
  <si>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</si>
  <si>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</si>
  <si>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</si>
  <si>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</si>
  <si>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</si>
  <si>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</si>
  <si>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</si>
  <si>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</si>
  <si>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</si>
  <si>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</si>
  <si>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</si>
  <si>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</si>
  <si>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</si>
  <si>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</si>
  <si>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</si>
  <si>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</si>
  <si>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</si>
  <si>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</si>
  <si>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</si>
  <si>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</si>
  <si>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</si>
  <si>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</si>
  <si>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</si>
  <si>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</si>
  <si>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</si>
  <si>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</si>
  <si>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</si>
  <si>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</si>
  <si>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</si>
  <si>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</si>
  <si>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</si>
  <si>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</si>
  <si>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</si>
  <si>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</si>
  <si>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</si>
  <si>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</si>
  <si>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</si>
  <si>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</si>
  <si>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</si>
  <si>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</si>
  <si>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</si>
  <si>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</si>
  <si>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</si>
  <si>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</si>
  <si>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</si>
  <si>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</si>
  <si>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</si>
  <si>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</si>
  <si>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</si>
  <si>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</si>
  <si>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</si>
  <si>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</si>
  <si>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</si>
  <si>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</si>
  <si>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</si>
  <si>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</si>
  <si>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</si>
  <si>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</si>
  <si>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</si>
  <si>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</si>
  <si>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</si>
  <si>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</si>
  <si>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</si>
  <si>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</si>
  <si>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</si>
  <si>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</si>
  <si>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</si>
  <si>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</si>
  <si>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</si>
  <si>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</si>
  <si>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</si>
  <si>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</si>
  <si>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</si>
  <si>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</si>
  <si>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</si>
  <si>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</si>
  <si>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</si>
  <si>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</si>
  <si>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</si>
  <si>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</si>
  <si>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</si>
  <si>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</si>
  <si>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</si>
  <si>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</si>
  <si>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</si>
  <si>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</si>
  <si>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</si>
  <si>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</si>
  <si>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</si>
  <si>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</si>
  <si>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</si>
  <si>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</si>
  <si>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</si>
  <si>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</si>
  <si>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</si>
  <si>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</si>
  <si>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</si>
  <si>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</si>
  <si>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</si>
  <si>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</si>
  <si>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</si>
  <si>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</si>
  <si>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</si>
  <si>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</si>
  <si>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</si>
  <si>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</si>
  <si>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</si>
  <si>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</si>
  <si>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</si>
  <si>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</si>
  <si>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</si>
  <si>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</si>
  <si>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</si>
  <si>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</si>
  <si>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</si>
  <si>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</si>
  <si>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</si>
  <si>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</si>
  <si>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</si>
  <si>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</si>
  <si>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</si>
  <si>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</si>
  <si>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</si>
  <si>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</si>
  <si>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</si>
  <si>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</si>
  <si>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</si>
  <si>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</si>
  <si>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</si>
  <si>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</si>
  <si>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</si>
  <si>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</si>
  <si>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</si>
  <si>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</si>
  <si>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</si>
  <si>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</si>
  <si>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</si>
  <si>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</si>
  <si>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</si>
  <si>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</si>
  <si>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</si>
  <si>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</si>
  <si>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</si>
  <si>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</si>
  <si>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</si>
  <si>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</si>
  <si>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</si>
  <si>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</si>
  <si>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</si>
  <si>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</si>
  <si>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</si>
  <si>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</si>
  <si>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</si>
  <si>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</si>
  <si>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</si>
  <si>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</si>
  <si>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</si>
  <si>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</si>
  <si>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</si>
  <si>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</si>
  <si>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</si>
  <si>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</si>
  <si>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</si>
  <si>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</si>
  <si>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</si>
  <si>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</si>
  <si>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</si>
  <si>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</si>
  <si>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</si>
  <si>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</si>
  <si>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</si>
  <si>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</si>
  <si>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</si>
  <si>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</si>
  <si>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</si>
  <si>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</si>
  <si>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</si>
  <si>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</si>
  <si>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</si>
  <si>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</si>
  <si>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</si>
  <si>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</si>
  <si>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</si>
  <si>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</si>
  <si>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</si>
  <si>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</si>
  <si>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</si>
  <si>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</si>
  <si>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</si>
  <si>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</si>
  <si>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</si>
  <si>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</si>
  <si>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</si>
  <si>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</si>
  <si>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</si>
  <si>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</si>
  <si>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</si>
  <si>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</si>
  <si>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</si>
  <si>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</si>
  <si>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</si>
  <si>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</si>
  <si>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</si>
  <si>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</si>
  <si>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</si>
  <si>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</si>
  <si>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</si>
  <si>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</si>
  <si>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</si>
  <si>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</si>
  <si>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</si>
  <si>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</si>
  <si>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</si>
  <si>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</si>
  <si>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</si>
  <si>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</si>
  <si>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</si>
  <si>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</si>
  <si>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</si>
  <si>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</si>
  <si>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</si>
  <si>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</si>
  <si>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</si>
  <si>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</si>
  <si>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</si>
  <si>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</si>
  <si>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</si>
  <si>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</si>
  <si>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</si>
  <si>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</si>
  <si>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</si>
  <si>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</si>
  <si>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</si>
  <si>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</si>
  <si>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</si>
  <si>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</si>
  <si>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</si>
  <si>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</si>
  <si>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</si>
  <si>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</si>
  <si>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</si>
  <si>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</si>
  <si>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</si>
  <si>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</si>
  <si>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</si>
  <si>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</si>
  <si>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</si>
  <si>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</si>
  <si>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</si>
  <si>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</si>
  <si>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</si>
  <si>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</si>
  <si>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</si>
  <si>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</si>
  <si>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</si>
  <si>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</si>
  <si>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</si>
  <si>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</si>
  <si>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</si>
  <si>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</si>
  <si>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</si>
  <si>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</si>
  <si>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</si>
  <si>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</si>
  <si>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</si>
  <si>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</si>
  <si>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</si>
  <si>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</si>
  <si>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</si>
  <si>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</si>
  <si>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</si>
  <si>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</si>
  <si>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</si>
  <si>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</si>
  <si>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</si>
  <si>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</si>
  <si>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</si>
  <si>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</si>
  <si>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</si>
  <si>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</si>
  <si>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</si>
  <si>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</si>
  <si>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</si>
  <si>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</si>
  <si>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</si>
  <si>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</si>
  <si>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</si>
  <si>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</si>
  <si>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</si>
  <si>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</si>
  <si>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</si>
  <si>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</si>
  <si>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</si>
  <si>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</si>
  <si>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</si>
  <si>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</si>
  <si>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</si>
  <si>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</si>
  <si>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</si>
  <si>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</si>
  <si>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</si>
  <si>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</si>
  <si>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</si>
  <si>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</si>
  <si>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</si>
  <si>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</si>
  <si>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</si>
  <si>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</si>
  <si>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</si>
  <si>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</si>
  <si>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</si>
  <si>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</si>
  <si>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</si>
  <si>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</si>
  <si>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</si>
  <si>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</si>
  <si>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</si>
  <si>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</si>
  <si>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</si>
  <si>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</si>
  <si>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</si>
  <si>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</si>
  <si>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</si>
  <si>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</si>
  <si>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</si>
  <si>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</si>
  <si>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</si>
  <si>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</si>
  <si>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</si>
  <si>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</si>
  <si>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</si>
  <si>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</si>
  <si>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</si>
  <si>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</si>
  <si>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</si>
  <si>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</si>
  <si>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</si>
  <si>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</si>
  <si>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</si>
  <si>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</si>
  <si>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</si>
  <si>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</si>
  <si>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</si>
  <si>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</si>
  <si>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</si>
  <si>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</si>
  <si>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</si>
  <si>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</si>
  <si>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</si>
  <si>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</si>
  <si>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</si>
  <si>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</si>
  <si>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</si>
  <si>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</si>
  <si>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</si>
  <si>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</si>
  <si>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</si>
  <si>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</si>
  <si>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</si>
  <si>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</si>
  <si>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</si>
  <si>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</si>
  <si>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</si>
  <si>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</si>
  <si>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</si>
  <si>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</si>
  <si>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</si>
  <si>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</si>
  <si>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</si>
  <si>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</si>
  <si>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</si>
  <si>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</si>
  <si>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</si>
  <si>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</si>
  <si>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</si>
  <si>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</si>
  <si>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</si>
  <si>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</si>
  <si>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</si>
  <si>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</si>
  <si>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</si>
  <si>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</si>
  <si>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</si>
  <si>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</si>
  <si>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</si>
  <si>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</si>
  <si>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</si>
  <si>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</si>
  <si>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</si>
  <si>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</si>
  <si>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</si>
  <si>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</si>
  <si>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</si>
  <si>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</si>
  <si>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</si>
  <si>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</si>
  <si>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</si>
  <si>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</si>
  <si>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</si>
  <si>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</si>
  <si>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</si>
  <si>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</si>
  <si>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</si>
  <si>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</si>
  <si>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</si>
  <si>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</si>
  <si>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</si>
  <si>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</si>
  <si>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</si>
  <si>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</si>
  <si>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</si>
  <si>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</si>
  <si>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</si>
  <si>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</si>
  <si>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</si>
  <si>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</si>
  <si>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</si>
  <si>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</si>
  <si>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</si>
  <si>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</si>
  <si>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</si>
  <si>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</si>
  <si>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</si>
  <si>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</si>
  <si>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</si>
  <si>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</si>
  <si>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</si>
  <si>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</si>
  <si>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</si>
  <si>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</si>
  <si>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</si>
  <si>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</si>
  <si>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</si>
  <si>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</si>
  <si>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</si>
  <si>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</si>
  <si>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</si>
  <si>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</si>
  <si>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</si>
  <si>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</si>
  <si>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</si>
  <si>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</si>
  <si>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</si>
  <si>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</si>
  <si>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</si>
  <si>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</si>
  <si>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</si>
  <si>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</si>
  <si>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</si>
  <si>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</si>
  <si>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</si>
  <si>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</si>
  <si>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</si>
  <si>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</si>
  <si>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</si>
  <si>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</si>
  <si>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</si>
  <si>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</si>
  <si>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</si>
  <si>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</si>
  <si>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</si>
  <si>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</si>
  <si>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</si>
  <si>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</si>
  <si>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</si>
  <si>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</si>
  <si>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</si>
  <si>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</si>
  <si>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</si>
  <si>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</si>
  <si>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</si>
  <si>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</si>
  <si>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</si>
  <si>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</si>
  <si>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</si>
  <si>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</si>
  <si>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</si>
  <si>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</si>
  <si>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</si>
  <si>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</si>
  <si>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</si>
  <si>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</si>
  <si>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</si>
  <si>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</si>
  <si>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</si>
  <si>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</si>
  <si>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</si>
  <si>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</si>
  <si>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</si>
  <si>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</si>
  <si>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</si>
  <si>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</si>
  <si>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</si>
  <si>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</si>
  <si>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</si>
  <si>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</si>
  <si>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</si>
  <si>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</si>
  <si>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</si>
  <si>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</si>
  <si>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</si>
  <si>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</si>
  <si>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</si>
  <si>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</si>
  <si>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</si>
  <si>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</si>
  <si>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</si>
  <si>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</si>
  <si>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</si>
  <si>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</si>
  <si>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</si>
  <si>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</si>
  <si>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</si>
  <si>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</si>
  <si>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</si>
  <si>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</si>
  <si>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</si>
  <si>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</si>
  <si>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</si>
  <si>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</si>
  <si>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</si>
  <si>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</si>
  <si>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</si>
  <si>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</si>
  <si>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</si>
  <si>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</si>
  <si>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</si>
  <si>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</si>
  <si>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</si>
  <si>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</si>
  <si>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</si>
  <si>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</si>
  <si>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</si>
  <si>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</si>
  <si>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</si>
  <si>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</si>
  <si>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</si>
  <si>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</si>
  <si>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</si>
  <si>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</si>
  <si>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</si>
  <si>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</si>
  <si>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</si>
  <si>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</si>
  <si>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</si>
  <si>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</si>
  <si>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</si>
  <si>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</si>
  <si>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</si>
  <si>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</si>
  <si>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</si>
  <si>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</si>
  <si>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</si>
  <si>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</si>
  <si>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</si>
  <si>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</si>
  <si>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</si>
  <si>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</si>
  <si>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</si>
  <si>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</si>
  <si>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</si>
  <si>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</si>
  <si>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</si>
  <si>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</si>
  <si>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</si>
  <si>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</si>
  <si>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</si>
  <si>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</si>
  <si>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</si>
  <si>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</si>
  <si>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</si>
  <si>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</si>
  <si>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</si>
  <si>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</si>
  <si>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</si>
  <si>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</si>
  <si>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</si>
  <si>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</si>
  <si>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</si>
  <si>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</si>
  <si>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</si>
  <si>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</si>
  <si>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</si>
  <si>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</si>
  <si>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</si>
  <si>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</si>
  <si>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</si>
  <si>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</si>
  <si>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</si>
  <si>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</si>
  <si>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</si>
  <si>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</si>
  <si>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</si>
  <si>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</si>
  <si>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</si>
  <si>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</si>
  <si>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</si>
  <si>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</si>
  <si>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</si>
  <si>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</si>
  <si>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</si>
  <si>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</si>
  <si>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</si>
  <si>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</si>
  <si>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</si>
  <si>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</si>
  <si>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</si>
  <si>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</si>
  <si>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</si>
  <si>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</si>
  <si>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</si>
  <si>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</si>
  <si>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</si>
  <si>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</si>
  <si>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</si>
  <si>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</si>
  <si>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</si>
  <si>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</si>
  <si>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</si>
  <si>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</si>
  <si>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</si>
  <si>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</si>
  <si>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</si>
  <si>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</si>
  <si>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</si>
  <si>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</si>
  <si>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</si>
  <si>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</si>
  <si>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</si>
  <si>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</si>
  <si>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</si>
  <si>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</si>
  <si>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</si>
  <si>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</si>
  <si>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</si>
  <si>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</si>
  <si>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</si>
  <si>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</si>
  <si>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</si>
  <si>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</si>
  <si>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</si>
  <si>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</si>
  <si>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</si>
  <si>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</si>
  <si>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</si>
  <si>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</si>
  <si>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</si>
  <si>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</si>
  <si>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</si>
  <si>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</si>
  <si>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</si>
  <si>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</si>
  <si>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</si>
  <si>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</si>
  <si>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</si>
  <si>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</si>
  <si>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</si>
  <si>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</si>
  <si>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</si>
  <si>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</si>
  <si>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</si>
  <si>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</si>
  <si>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</si>
  <si>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</si>
  <si>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</si>
  <si>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</si>
  <si>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</si>
  <si>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</si>
  <si>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</si>
  <si>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</si>
  <si>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</si>
  <si>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</si>
  <si>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</si>
  <si>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</si>
  <si>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</si>
  <si>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</si>
  <si>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</si>
  <si>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</si>
  <si>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</si>
  <si>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</si>
  <si>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</si>
  <si>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</si>
  <si>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</si>
  <si>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</si>
  <si>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</si>
  <si>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</si>
  <si>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</si>
  <si>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</si>
  <si>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</si>
  <si>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</si>
  <si>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</si>
  <si>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</si>
  <si>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</si>
  <si>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</si>
  <si>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</si>
  <si>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</si>
  <si>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</si>
  <si>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</si>
  <si>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</si>
  <si>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</si>
  <si>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</si>
  <si>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</si>
  <si>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</si>
  <si>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</si>
  <si>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</si>
  <si>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</si>
  <si>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</si>
  <si>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</si>
  <si>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</si>
  <si>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</si>
  <si>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</si>
  <si>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</si>
  <si>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</si>
  <si>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</si>
  <si>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</si>
  <si>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</si>
  <si>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</si>
  <si>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</si>
  <si>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</si>
  <si>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</si>
  <si>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</si>
  <si>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</si>
  <si>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</si>
  <si>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</si>
  <si>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</si>
  <si>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</si>
  <si>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</si>
  <si>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</si>
  <si>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</si>
  <si>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</si>
  <si>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</si>
  <si>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</si>
  <si>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</si>
  <si>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</si>
  <si>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</si>
  <si>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</si>
  <si>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</si>
  <si>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</si>
  <si>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</si>
  <si>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</si>
  <si>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</si>
  <si>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</si>
  <si>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</si>
  <si>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</si>
  <si>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</si>
  <si>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</si>
  <si>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</si>
  <si>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</si>
  <si>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</si>
  <si>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</si>
  <si>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</si>
  <si>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</si>
  <si>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</si>
  <si>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</si>
  <si>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</si>
  <si>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</si>
  <si>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</si>
  <si>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</si>
  <si>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</si>
  <si>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</si>
  <si>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</si>
  <si>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</si>
  <si>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</si>
  <si>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</si>
  <si>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</si>
  <si>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</si>
  <si>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</si>
  <si>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</si>
  <si>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</si>
  <si>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</si>
  <si>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</si>
  <si>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</si>
  <si>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</si>
  <si>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</si>
  <si>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</si>
  <si>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</si>
  <si>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</si>
  <si>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</si>
  <si>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</si>
  <si>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</si>
  <si>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</si>
  <si>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</si>
  <si>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</si>
  <si>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</si>
  <si>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</si>
  <si>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</si>
  <si>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</si>
  <si>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</si>
  <si>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</si>
  <si>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</si>
  <si>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</si>
  <si>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</si>
  <si>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</si>
  <si>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</si>
  <si>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</si>
  <si>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</si>
  <si>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</si>
  <si>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</si>
  <si>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</si>
  <si>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</si>
  <si>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</si>
  <si>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</si>
  <si>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</si>
  <si>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</si>
  <si>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</si>
  <si>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</si>
  <si>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</si>
  <si>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</si>
  <si>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</si>
  <si>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</si>
  <si>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</si>
  <si>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</si>
  <si>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</si>
  <si>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</si>
  <si>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</si>
  <si>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</si>
  <si>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</si>
  <si>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</si>
  <si>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</si>
  <si>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</si>
  <si>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</si>
  <si>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</si>
  <si>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</si>
  <si>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</si>
  <si>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</si>
  <si>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</si>
  <si>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</si>
  <si>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</si>
  <si>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</si>
  <si>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</si>
  <si>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</si>
  <si>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</si>
  <si>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</si>
  <si>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</si>
  <si>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</si>
  <si>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</si>
  <si>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</si>
  <si>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</si>
  <si>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</si>
  <si>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</si>
  <si>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</si>
  <si>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</si>
  <si>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</si>
  <si>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</si>
  <si>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</si>
  <si>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</si>
  <si>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</si>
  <si>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</si>
  <si>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</si>
  <si>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</si>
  <si>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</si>
  <si>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</si>
  <si>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</si>
  <si>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</si>
  <si>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</si>
  <si>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</si>
  <si>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</si>
  <si>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</si>
  <si>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</si>
  <si>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</si>
  <si>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</si>
  <si>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</si>
  <si>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</si>
  <si>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</si>
  <si>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</si>
  <si>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</si>
  <si>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</si>
  <si>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</si>
  <si>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</si>
  <si>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</si>
  <si>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</si>
  <si>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</si>
  <si>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</si>
  <si>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</si>
  <si>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</si>
  <si>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</si>
  <si>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</si>
  <si>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</si>
  <si>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</si>
  <si>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</si>
  <si>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</si>
  <si>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</si>
  <si>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</si>
  <si>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</si>
  <si>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</si>
  <si>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</si>
  <si>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</si>
  <si>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</si>
  <si>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</si>
  <si>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</si>
  <si>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</si>
  <si>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</si>
  <si>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</si>
  <si>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</si>
  <si>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</si>
  <si>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</si>
  <si>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</si>
  <si>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</si>
  <si>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</si>
  <si>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</si>
  <si>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</si>
  <si>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</si>
  <si>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</si>
  <si>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</si>
  <si>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</si>
  <si>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</si>
  <si>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</si>
  <si>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</si>
  <si>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</si>
  <si>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</si>
  <si>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</si>
  <si>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</si>
  <si>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</si>
  <si>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</si>
  <si>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</si>
  <si>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</si>
  <si>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</si>
  <si>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</si>
  <si>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</si>
  <si>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</si>
  <si>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</si>
  <si>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</si>
  <si>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</si>
  <si>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</si>
  <si>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</si>
  <si>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</si>
  <si>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</si>
  <si>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</si>
  <si>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</si>
  <si>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</si>
  <si>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</si>
  <si>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</si>
  <si>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</si>
  <si>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</si>
  <si>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</si>
  <si>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</si>
  <si>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</si>
  <si>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</si>
  <si>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</si>
  <si>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</si>
  <si>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</si>
  <si>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</si>
  <si>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</si>
  <si>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</si>
  <si>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</si>
  <si>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</si>
  <si>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</si>
  <si>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</si>
  <si>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</si>
  <si>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</si>
  <si>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</si>
  <si>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</si>
  <si>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</si>
  <si>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</si>
  <si>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</si>
  <si>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</si>
  <si>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</si>
  <si>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</si>
  <si>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</si>
  <si>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</si>
  <si>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</si>
  <si>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</si>
  <si>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</si>
  <si>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</si>
  <si>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</si>
  <si>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</si>
  <si>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</si>
  <si>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</si>
  <si>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</si>
  <si>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</si>
  <si>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</si>
  <si>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</si>
  <si>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</si>
  <si>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</si>
  <si>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</si>
  <si>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</si>
  <si>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</si>
  <si>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</si>
  <si>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</si>
  <si>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</si>
  <si>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</si>
  <si>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</si>
  <si>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</si>
  <si>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</si>
  <si>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</si>
  <si>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</si>
  <si>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</si>
  <si>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</si>
  <si>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</si>
  <si>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</si>
  <si>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</si>
  <si>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</si>
  <si>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</si>
  <si>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</si>
  <si>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</si>
  <si>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</si>
  <si>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</si>
  <si>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</si>
  <si>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</si>
  <si>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</si>
  <si>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</si>
  <si>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</si>
  <si>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</si>
  <si>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</si>
  <si>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</si>
  <si>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</si>
  <si>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</si>
  <si>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</si>
  <si>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</si>
  <si>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</si>
  <si>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</si>
  <si>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</si>
  <si>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</si>
  <si>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</si>
  <si>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</si>
  <si>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</si>
  <si>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</si>
  <si>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</si>
  <si>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</si>
  <si>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</si>
  <si>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</si>
  <si>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</si>
  <si>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</si>
  <si>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</si>
  <si>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</si>
  <si>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</si>
  <si>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</si>
  <si>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</si>
  <si>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</si>
  <si>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</si>
  <si>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</si>
  <si>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</si>
  <si>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</si>
  <si>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</si>
  <si>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</si>
  <si>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</si>
  <si>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</si>
  <si>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</si>
  <si>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</si>
  <si>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</si>
  <si>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</si>
  <si>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</si>
  <si>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</si>
  <si>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</si>
  <si>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</si>
  <si>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</si>
  <si>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</si>
  <si>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</si>
  <si>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</si>
  <si>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</si>
  <si>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</si>
  <si>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</si>
  <si>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</si>
  <si>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</si>
  <si>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</si>
  <si>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</si>
  <si>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</si>
  <si>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</si>
  <si>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</si>
  <si>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</si>
  <si>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</si>
  <si>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</si>
  <si>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</si>
  <si>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</si>
  <si>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</si>
  <si>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</si>
  <si>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</si>
  <si>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</si>
  <si>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</si>
  <si>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</si>
  <si>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</si>
  <si>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</si>
  <si>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</si>
  <si>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</si>
  <si>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</si>
  <si>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</si>
  <si>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</si>
  <si>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</si>
  <si>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</si>
  <si>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</si>
  <si>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</si>
  <si>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</si>
  <si>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</si>
  <si>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</si>
  <si>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</si>
  <si>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</si>
  <si>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</si>
  <si>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</si>
  <si>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</si>
  <si>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</si>
  <si>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</si>
  <si>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</si>
  <si>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</si>
  <si>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</si>
  <si>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</si>
  <si>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</si>
  <si>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</si>
  <si>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</si>
  <si>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</si>
  <si>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</si>
  <si>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</si>
  <si>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</si>
  <si>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</si>
  <si>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</si>
  <si>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</si>
  <si>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</si>
  <si>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</si>
  <si>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</si>
  <si>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</si>
  <si>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</si>
  <si>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</si>
  <si>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</si>
  <si>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</si>
  <si>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</si>
  <si>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</si>
  <si>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</si>
  <si>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</si>
  <si>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</si>
  <si>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</si>
  <si>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</si>
  <si>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</si>
  <si>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</si>
  <si>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</si>
  <si>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</si>
  <si>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</si>
  <si>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</si>
  <si>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</si>
  <si>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</si>
  <si>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</si>
  <si>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</si>
  <si>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</si>
  <si>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</si>
  <si>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</si>
  <si>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</si>
  <si>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</si>
  <si>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</si>
  <si>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</si>
  <si>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</si>
  <si>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</si>
  <si>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</si>
  <si>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</si>
  <si>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</si>
  <si>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</si>
  <si>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</si>
  <si>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</si>
  <si>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</si>
  <si>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</si>
  <si>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</si>
  <si>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</si>
  <si>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</si>
  <si>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</si>
  <si>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</si>
  <si>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</si>
  <si>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</si>
  <si>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</si>
  <si>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</si>
  <si>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</si>
  <si>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</si>
  <si>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</si>
  <si>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</si>
  <si>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</si>
  <si>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</si>
  <si>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</si>
  <si>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</si>
  <si>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</si>
  <si>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</si>
  <si>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</si>
  <si>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</si>
  <si>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</si>
  <si>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</si>
  <si>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</si>
  <si>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</si>
  <si>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</si>
  <si>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</si>
  <si>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</si>
  <si>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</si>
  <si>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</si>
  <si>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</si>
  <si>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</si>
  <si>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</si>
  <si>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</si>
  <si>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</si>
  <si>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</si>
  <si>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</si>
  <si>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</si>
  <si>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</si>
  <si>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</si>
  <si>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</si>
  <si>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</si>
  <si>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</si>
  <si>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</si>
  <si>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</si>
  <si>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</si>
  <si>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</si>
  <si>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</si>
  <si>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</si>
  <si>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</si>
  <si>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</si>
  <si>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</si>
  <si>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</si>
  <si>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</si>
  <si>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</si>
  <si>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</si>
  <si>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</si>
  <si>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</si>
  <si>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</si>
  <si>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</si>
  <si>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</si>
  <si>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</si>
  <si>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</si>
  <si>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</si>
  <si>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</si>
  <si>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</si>
  <si>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</si>
  <si>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</si>
  <si>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</si>
  <si>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</si>
  <si>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</si>
  <si>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</si>
  <si>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</si>
  <si>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</si>
  <si>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</si>
  <si>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</si>
  <si>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</si>
  <si>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</si>
  <si>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</si>
  <si>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</si>
  <si>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</si>
  <si>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</si>
  <si>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</si>
  <si>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</si>
  <si>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</si>
  <si>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</si>
  <si>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</si>
  <si>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</si>
  <si>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</si>
  <si>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</si>
  <si>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</si>
  <si>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</si>
  <si>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</si>
  <si>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</si>
  <si>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</si>
  <si>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</si>
  <si>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</si>
  <si>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</si>
  <si>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</si>
  <si>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</si>
  <si>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</si>
  <si>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</si>
  <si>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</si>
  <si>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</si>
  <si>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</si>
  <si>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</si>
  <si>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</si>
  <si>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</si>
  <si>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</si>
  <si>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</si>
  <si>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</si>
  <si>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</si>
  <si>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</si>
  <si>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</si>
  <si>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</si>
  <si>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</si>
  <si>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</si>
  <si>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</si>
  <si>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</si>
  <si>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</si>
  <si>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</si>
  <si>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</si>
  <si>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</si>
  <si>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</si>
  <si>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</si>
  <si>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</si>
  <si>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</si>
  <si>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</si>
  <si>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</si>
  <si>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</si>
  <si>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</si>
  <si>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</si>
  <si>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</si>
  <si>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</si>
  <si>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</si>
  <si>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</si>
  <si>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</si>
  <si>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</si>
  <si>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</si>
  <si>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</si>
  <si>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</si>
  <si>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</si>
  <si>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</si>
  <si>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</si>
  <si>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</si>
  <si>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</si>
  <si>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</si>
  <si>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</si>
  <si>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</si>
  <si>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</si>
  <si>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</si>
  <si>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</si>
  <si>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</si>
  <si>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</si>
  <si>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</si>
  <si>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</si>
  <si>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</si>
  <si>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</si>
  <si>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</si>
  <si>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</si>
  <si>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</si>
  <si>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</si>
  <si>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</si>
  <si>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</si>
  <si>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</si>
  <si>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</si>
  <si>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</si>
  <si>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</si>
  <si>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</si>
  <si>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</si>
  <si>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</si>
  <si>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</si>
  <si>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</si>
  <si>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</si>
  <si>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</si>
  <si>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</si>
  <si>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</si>
  <si>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</si>
  <si>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</si>
  <si>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</si>
  <si>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</si>
  <si>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</si>
  <si>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</si>
  <si>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</si>
  <si>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</si>
  <si>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</si>
  <si>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</si>
  <si>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</si>
  <si>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</si>
  <si>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</si>
  <si>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</si>
  <si>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</si>
  <si>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</si>
  <si>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</si>
  <si>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</si>
  <si>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</si>
  <si>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</si>
  <si>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</si>
  <si>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</si>
  <si>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</si>
  <si>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</si>
  <si>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</si>
  <si>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</si>
  <si>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</si>
  <si>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</si>
  <si>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</si>
  <si>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</si>
  <si>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</si>
  <si>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</si>
  <si>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</si>
  <si>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</si>
  <si>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</si>
  <si>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</si>
  <si>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</si>
  <si>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</si>
  <si>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</si>
  <si>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</si>
  <si>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</si>
  <si>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</si>
  <si>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</si>
  <si>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</si>
  <si>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</si>
  <si>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</si>
  <si>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</si>
  <si>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</si>
  <si>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</si>
  <si>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</si>
  <si>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</si>
  <si>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</si>
  <si>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</si>
  <si>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</si>
  <si>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</si>
  <si>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</si>
  <si>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</si>
  <si>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</si>
  <si>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</si>
  <si>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</si>
  <si>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</si>
  <si>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</si>
  <si>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</si>
  <si>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</si>
  <si>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</si>
  <si>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</si>
  <si>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</si>
  <si>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</si>
  <si>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</si>
  <si>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</si>
  <si>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</si>
  <si>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</si>
  <si>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</si>
  <si>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</si>
  <si>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</si>
  <si>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</si>
  <si>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</si>
  <si>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</si>
  <si>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</si>
  <si>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</si>
  <si>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</si>
  <si>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</si>
  <si>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</si>
  <si>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</si>
  <si>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</si>
  <si>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</si>
  <si>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</si>
  <si>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</si>
  <si>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</si>
  <si>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</si>
  <si>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</si>
  <si>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</si>
  <si>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</si>
  <si>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</si>
  <si>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</si>
  <si>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</si>
  <si>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</si>
  <si>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</si>
  <si>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</si>
  <si>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</si>
  <si>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</si>
  <si>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</si>
  <si>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</si>
  <si>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</si>
  <si>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</si>
  <si>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</si>
  <si>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</si>
  <si>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</si>
  <si>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</si>
  <si>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</si>
  <si>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</si>
  <si>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</si>
  <si>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</si>
  <si>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</si>
  <si>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</si>
  <si>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</si>
  <si>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</si>
  <si>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</si>
  <si>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</si>
  <si>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</si>
  <si>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</si>
  <si>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</si>
  <si>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</si>
  <si>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</si>
  <si>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</si>
  <si>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</si>
  <si>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</si>
  <si>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</si>
  <si>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</si>
  <si>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</si>
  <si>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</si>
  <si>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</si>
  <si>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</si>
  <si>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</si>
  <si>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</si>
  <si>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</si>
  <si>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</si>
  <si>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</si>
  <si>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</si>
  <si>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</si>
  <si>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</si>
  <si>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</si>
  <si>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</si>
  <si>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</si>
  <si>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</si>
  <si>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</si>
  <si>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</si>
  <si>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</si>
  <si>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</si>
  <si>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</si>
  <si>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</si>
  <si>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</si>
  <si>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</si>
  <si>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</si>
  <si>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</si>
  <si>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</si>
  <si>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</si>
  <si>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</si>
  <si>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</si>
  <si>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</si>
  <si>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</si>
  <si>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</si>
  <si>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</si>
  <si>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</si>
  <si>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</si>
  <si>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</si>
  <si>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</si>
  <si>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</si>
  <si>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</si>
  <si>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</si>
  <si>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</si>
  <si>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</si>
  <si>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</si>
  <si>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</si>
  <si>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</si>
  <si>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</si>
  <si>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</si>
  <si>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</si>
  <si>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</si>
  <si>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</si>
  <si>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</si>
  <si>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</si>
  <si>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</si>
  <si>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</si>
  <si>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</si>
  <si>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</si>
  <si>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</si>
  <si>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</si>
  <si>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</si>
  <si>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</si>
  <si>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</si>
  <si>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</si>
  <si>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</si>
  <si>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</si>
  <si>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</si>
  <si>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</si>
  <si>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</si>
  <si>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</si>
  <si>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</si>
  <si>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</si>
  <si>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</si>
  <si>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</si>
  <si>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</si>
  <si>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</si>
  <si>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</si>
  <si>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</si>
  <si>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</si>
  <si>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</si>
  <si>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</si>
  <si>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</si>
  <si>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</si>
  <si>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</si>
  <si>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</si>
  <si>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</si>
  <si>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</si>
  <si>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</si>
  <si>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</si>
  <si>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</si>
  <si>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</si>
  <si>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</si>
  <si>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</si>
  <si>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</si>
  <si>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</si>
  <si>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</si>
  <si>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</si>
  <si>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</si>
  <si>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</si>
  <si>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</si>
  <si>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</si>
  <si>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</si>
  <si>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</si>
  <si>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</si>
  <si>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</si>
  <si>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</si>
  <si>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</si>
  <si>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</si>
  <si>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</si>
  <si>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</si>
  <si>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</si>
  <si>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</si>
  <si>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</si>
  <si>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</si>
  <si>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</si>
  <si>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</si>
  <si>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</si>
  <si>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</si>
  <si>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</si>
  <si>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</si>
  <si>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</si>
  <si>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</si>
  <si>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</si>
  <si>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</si>
  <si>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</si>
  <si>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</si>
  <si>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</si>
  <si>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</si>
  <si>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</si>
  <si>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</si>
  <si>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</si>
  <si>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</si>
  <si>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</si>
  <si>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</si>
  <si>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</si>
  <si>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</si>
  <si>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</si>
  <si>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</si>
  <si>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</si>
  <si>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</si>
  <si>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</si>
  <si>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</si>
  <si>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</si>
  <si>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</si>
  <si>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</si>
  <si>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</si>
  <si>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</si>
  <si>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</si>
  <si>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</si>
  <si>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</si>
  <si>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</si>
  <si>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</si>
  <si>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</si>
  <si>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</si>
  <si>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</si>
  <si>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</si>
  <si>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</si>
  <si>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</si>
  <si>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</si>
  <si>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</si>
  <si>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</si>
  <si>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</si>
  <si>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</si>
  <si>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</si>
  <si>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</si>
  <si>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</si>
  <si>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</si>
  <si>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</si>
  <si>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</si>
  <si>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</si>
  <si>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</si>
  <si>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</si>
  <si>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</si>
  <si>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</si>
  <si>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</si>
  <si>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</si>
  <si>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</si>
  <si>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</si>
  <si>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</si>
  <si>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</si>
  <si>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</si>
  <si>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</si>
  <si>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</si>
  <si>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</si>
  <si>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</si>
  <si>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</si>
  <si>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</si>
  <si>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</si>
  <si>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</si>
  <si>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</si>
  <si>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</si>
  <si>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</si>
  <si>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</si>
  <si>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</si>
  <si>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</si>
  <si>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</si>
  <si>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</si>
  <si>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</si>
  <si>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</si>
  <si>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</si>
  <si>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</si>
  <si>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</si>
  <si>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</si>
  <si>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</si>
  <si>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</si>
  <si>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</si>
  <si>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</si>
  <si>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</si>
  <si>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</si>
  <si>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</si>
  <si>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</si>
  <si>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</si>
  <si>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</si>
  <si>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</si>
  <si>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</si>
  <si>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</si>
  <si>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</si>
  <si>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</si>
  <si>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</si>
  <si>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</si>
  <si>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</si>
  <si>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</si>
  <si>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</si>
  <si>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</si>
  <si>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</si>
  <si>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</si>
  <si>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</si>
  <si>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</si>
  <si>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</si>
  <si>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</si>
  <si>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</si>
  <si>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</si>
  <si>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</si>
  <si>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</si>
  <si>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</si>
  <si>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</si>
  <si>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</si>
  <si>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</si>
  <si>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</si>
  <si>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</si>
  <si>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</si>
  <si>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</si>
  <si>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</si>
  <si>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</si>
  <si>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</si>
  <si>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</si>
  <si>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</si>
  <si>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</si>
  <si>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</si>
  <si>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</si>
  <si>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</si>
  <si>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</si>
  <si>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</si>
  <si>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</si>
  <si>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</si>
  <si>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</si>
  <si>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</si>
  <si>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</si>
  <si>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</si>
  <si>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</si>
  <si>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</si>
  <si>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</si>
  <si>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</si>
  <si>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</si>
  <si>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</si>
  <si>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</si>
  <si>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</si>
  <si>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</si>
  <si>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</si>
  <si>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</si>
  <si>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</si>
  <si>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</si>
  <si>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</si>
  <si>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</si>
  <si>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</si>
  <si>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</si>
  <si>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</si>
  <si>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</si>
  <si>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</si>
  <si>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</si>
  <si>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</si>
  <si>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</si>
  <si>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</si>
  <si>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</si>
  <si>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</si>
  <si>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</si>
  <si>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</si>
  <si>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</si>
  <si>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</si>
  <si>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</si>
  <si>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</si>
  <si>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</si>
  <si>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</si>
  <si>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</si>
  <si>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</si>
  <si>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</si>
  <si>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</si>
  <si>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</si>
  <si>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</si>
  <si>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</si>
  <si>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</si>
  <si>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</si>
  <si>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</si>
  <si>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</si>
  <si>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</si>
  <si>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</si>
  <si>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</si>
  <si>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</si>
  <si>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</si>
  <si>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</si>
  <si>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</si>
  <si>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</si>
  <si>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</si>
  <si>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</si>
  <si>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</si>
  <si>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</si>
  <si>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</si>
  <si>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</si>
  <si>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</si>
  <si>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</si>
  <si>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</si>
  <si>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</si>
  <si>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</si>
  <si>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</si>
  <si>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</si>
  <si>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</si>
  <si>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</si>
  <si>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</si>
  <si>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</si>
  <si>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</si>
  <si>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</si>
  <si>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</si>
  <si>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</si>
  <si>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</si>
  <si>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</si>
  <si>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</si>
  <si>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</si>
  <si>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</si>
  <si>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</si>
  <si>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</si>
  <si>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</si>
  <si>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</si>
  <si>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</si>
  <si>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</si>
  <si>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</si>
  <si>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</si>
  <si>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</si>
  <si>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</si>
  <si>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</si>
  <si>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</si>
  <si>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</si>
  <si>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</si>
  <si>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</si>
  <si>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</si>
  <si>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</si>
  <si>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</si>
  <si>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</si>
  <si>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</si>
  <si>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</si>
  <si>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</si>
  <si>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</si>
  <si>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</si>
  <si>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</si>
  <si>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</si>
  <si>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</si>
  <si>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</si>
  <si>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</si>
  <si>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</si>
  <si>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</si>
  <si>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</si>
  <si>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</si>
  <si>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</si>
  <si>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</si>
  <si>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</si>
  <si>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</si>
  <si>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</si>
  <si>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</si>
  <si>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</si>
  <si>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</si>
  <si>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</si>
  <si>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</si>
  <si>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</si>
  <si>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</si>
  <si>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</si>
  <si>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</si>
  <si>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</si>
  <si>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</si>
  <si>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</si>
  <si>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</si>
  <si>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</si>
  <si>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</si>
  <si>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</si>
  <si>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</si>
  <si>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</si>
  <si>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</si>
  <si>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</si>
  <si>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</si>
  <si>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</si>
  <si>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</si>
  <si>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</si>
  <si>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</si>
  <si>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</si>
  <si>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</si>
  <si>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</si>
  <si>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</si>
  <si>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</si>
  <si>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</si>
  <si>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</si>
  <si>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</si>
  <si>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</si>
  <si>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</si>
  <si>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</si>
  <si>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</si>
  <si>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</si>
  <si>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</si>
  <si>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</si>
  <si>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</si>
  <si>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</si>
  <si>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</si>
  <si>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</si>
  <si>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</si>
  <si>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</si>
  <si>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</si>
  <si>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</si>
  <si>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</si>
  <si>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</si>
  <si>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</si>
  <si>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</si>
  <si>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</si>
  <si>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</si>
  <si>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</si>
  <si>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</si>
  <si>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</si>
  <si>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</si>
  <si>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</si>
  <si>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</si>
  <si>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</si>
  <si>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</si>
  <si>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</si>
  <si>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</si>
  <si>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</si>
  <si>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</si>
  <si>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</si>
  <si>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</si>
  <si>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</si>
  <si>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</si>
  <si>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</si>
  <si>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</si>
  <si>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</si>
  <si>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</si>
  <si>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</si>
  <si>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</si>
  <si>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</si>
  <si>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</si>
  <si>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</si>
  <si>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</si>
  <si>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</si>
  <si>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</si>
  <si>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</si>
  <si>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</si>
  <si>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</si>
  <si>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</si>
  <si>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</si>
  <si>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</si>
  <si>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</si>
  <si>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</si>
  <si>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</si>
  <si>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</si>
  <si>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</si>
  <si>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</si>
  <si>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</si>
  <si>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</si>
  <si>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</si>
  <si>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</si>
  <si>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</si>
  <si>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</si>
  <si>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</si>
  <si>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</si>
  <si>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</si>
  <si>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</si>
  <si>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</si>
  <si>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</si>
  <si>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</si>
  <si>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</si>
  <si>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</si>
  <si>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</si>
  <si>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</si>
  <si>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</si>
  <si>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</si>
  <si>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</si>
  <si>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</si>
  <si>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</si>
  <si>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</si>
  <si>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</si>
  <si>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</si>
  <si>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</si>
  <si>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</si>
  <si>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</si>
  <si>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</si>
  <si>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</si>
  <si>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</si>
  <si>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</si>
  <si>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</si>
  <si>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</si>
  <si>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</si>
  <si>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</si>
  <si>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</si>
  <si>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</si>
  <si>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</si>
  <si>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</si>
  <si>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</si>
  <si>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</si>
  <si>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</si>
  <si>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</si>
  <si>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</si>
  <si>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</si>
  <si>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</si>
  <si>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</si>
  <si>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</si>
  <si>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</si>
  <si>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</si>
  <si>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</si>
  <si>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</si>
  <si>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</si>
  <si>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</si>
  <si>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</si>
  <si>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</si>
  <si>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</si>
  <si>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</si>
  <si>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</si>
  <si>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</si>
  <si>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</si>
  <si>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</si>
  <si>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</si>
  <si>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</si>
  <si>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</si>
  <si>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</si>
  <si>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</si>
  <si>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</si>
  <si>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</si>
  <si>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</si>
  <si>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</si>
  <si>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</si>
  <si>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</si>
  <si>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</si>
  <si>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</si>
  <si>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</si>
  <si>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</si>
  <si>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</si>
  <si>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</si>
  <si>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</si>
  <si>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</si>
  <si>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</si>
  <si>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</si>
  <si>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</si>
  <si>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</si>
  <si>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</si>
  <si>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</si>
  <si>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</si>
  <si>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</si>
  <si>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</si>
  <si>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</si>
  <si>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</si>
  <si>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</si>
  <si>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</si>
  <si>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</si>
  <si>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</si>
  <si>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</si>
  <si>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</si>
  <si>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</si>
  <si>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</si>
  <si>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</si>
  <si>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</si>
  <si>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</si>
  <si>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</si>
  <si>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</si>
  <si>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</si>
  <si>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</si>
  <si>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</si>
  <si>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</si>
  <si>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</si>
  <si>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</si>
  <si>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</si>
  <si>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</si>
  <si>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</si>
  <si>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</si>
  <si>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</si>
  <si>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</si>
  <si>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</si>
  <si>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</si>
  <si>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</si>
  <si>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</si>
  <si>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</si>
  <si>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</si>
  <si>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</si>
  <si>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</si>
  <si>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</si>
  <si>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</si>
  <si>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</si>
  <si>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</si>
  <si>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</si>
  <si>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</si>
  <si>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</si>
  <si>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</si>
  <si>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</si>
  <si>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</si>
  <si>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</si>
  <si>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</si>
  <si>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</si>
  <si>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</si>
  <si>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</si>
  <si>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</si>
  <si>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</si>
  <si>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</si>
  <si>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</si>
  <si>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</si>
  <si>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</si>
  <si>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</si>
  <si>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</si>
  <si>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</si>
  <si>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</si>
  <si>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</si>
  <si>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</si>
  <si>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</si>
  <si>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</si>
  <si>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</si>
  <si>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</si>
  <si>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</si>
  <si>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</si>
  <si>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</si>
  <si>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</si>
  <si>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</si>
  <si>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</si>
  <si>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</si>
  <si>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</si>
  <si>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</si>
  <si>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</si>
  <si>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</si>
  <si>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</si>
  <si>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</si>
  <si>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</si>
  <si>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</si>
  <si>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</si>
  <si>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</si>
  <si>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</si>
  <si>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</si>
  <si>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</si>
  <si>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</si>
  <si>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</si>
  <si>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</si>
  <si>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</si>
  <si>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</si>
  <si>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</si>
  <si>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</si>
  <si>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</si>
  <si>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</si>
  <si>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</si>
  <si>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</si>
  <si>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</si>
  <si>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</si>
  <si>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</si>
  <si>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</si>
  <si>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</si>
  <si>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</si>
  <si>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</si>
  <si>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</si>
  <si>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</si>
  <si>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</si>
  <si>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</si>
  <si>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</si>
  <si>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</si>
  <si>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</si>
  <si>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</si>
  <si>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</si>
  <si>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</si>
  <si>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</si>
  <si>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</si>
  <si>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</si>
  <si>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</si>
  <si>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</si>
  <si>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</si>
  <si>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</si>
  <si>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</si>
  <si>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</si>
  <si>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</si>
  <si>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</si>
  <si>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</si>
  <si>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</si>
  <si>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</si>
  <si>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</si>
  <si>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</si>
  <si>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</si>
  <si>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</si>
  <si>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</si>
  <si>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</si>
  <si>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</si>
  <si>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</si>
  <si>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</si>
  <si>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</si>
  <si>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</si>
  <si>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</si>
  <si>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</si>
  <si>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</si>
  <si>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</si>
  <si>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</si>
  <si>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</si>
  <si>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</si>
  <si>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</si>
  <si>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</si>
  <si>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</si>
  <si>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</si>
  <si>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</si>
  <si>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</si>
  <si>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</si>
  <si>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</si>
  <si>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</si>
  <si>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</si>
  <si>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</si>
  <si>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</si>
  <si>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</si>
  <si>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</si>
  <si>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</si>
  <si>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</si>
  <si>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</si>
  <si>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</si>
  <si>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</si>
  <si>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</si>
  <si>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</si>
  <si>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</si>
  <si>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</si>
  <si>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</si>
  <si>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</si>
  <si>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</si>
  <si>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</si>
  <si>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</si>
  <si>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</si>
  <si>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</si>
  <si>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</si>
  <si>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</si>
  <si>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</si>
  <si>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</si>
  <si>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</si>
  <si>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</si>
  <si>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</si>
  <si>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</si>
  <si>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</si>
  <si>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</si>
  <si>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</si>
  <si>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</si>
  <si>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</si>
  <si>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</si>
  <si>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</si>
  <si>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</si>
  <si>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</si>
  <si>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</si>
  <si>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</si>
  <si>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</si>
  <si>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</si>
  <si>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</si>
  <si>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</si>
  <si>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</si>
  <si>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</si>
  <si>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</si>
  <si>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</si>
  <si>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</si>
  <si>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</si>
  <si>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</si>
  <si>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</si>
  <si>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</si>
  <si>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</si>
  <si>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</si>
  <si>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</si>
  <si>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</si>
  <si>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</si>
  <si>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</si>
  <si>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</si>
  <si>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</si>
  <si>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</si>
  <si>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</si>
  <si>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</si>
  <si>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</si>
  <si>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</si>
  <si>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</si>
  <si>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</si>
  <si>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</si>
  <si>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</si>
  <si>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</si>
  <si>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</si>
  <si>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</si>
  <si>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</si>
  <si>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</si>
  <si>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</si>
  <si>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</si>
  <si>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</si>
  <si>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</si>
  <si>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</si>
  <si>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</si>
  <si>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</si>
  <si>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</si>
  <si>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</si>
  <si>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</si>
  <si>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</si>
  <si>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</si>
  <si>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</si>
  <si>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</si>
  <si>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</si>
  <si>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</si>
  <si>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</si>
  <si>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</si>
  <si>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</si>
  <si>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</si>
  <si>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</si>
  <si>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</si>
  <si>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</si>
  <si>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</si>
  <si>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</si>
  <si>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</si>
  <si>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</si>
  <si>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</si>
  <si>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</si>
  <si>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</si>
  <si>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</si>
  <si>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</si>
  <si>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</si>
  <si>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</si>
  <si>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</si>
  <si>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</si>
  <si>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</si>
  <si>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</si>
  <si>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</si>
  <si>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</si>
  <si>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</si>
  <si>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</si>
  <si>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</si>
  <si>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</si>
  <si>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</si>
  <si>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</si>
  <si>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</si>
  <si>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</si>
  <si>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</si>
  <si>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</si>
  <si>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</si>
  <si>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</si>
  <si>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</si>
  <si>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</si>
  <si>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</si>
  <si>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</si>
  <si>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</si>
  <si>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</si>
  <si>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</si>
  <si>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</si>
  <si>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</si>
  <si>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</si>
  <si>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</si>
  <si>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</si>
  <si>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</si>
  <si>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</si>
  <si>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</si>
  <si>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</si>
  <si>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</si>
  <si>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</si>
  <si>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</si>
  <si>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</si>
  <si>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</si>
  <si>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</si>
  <si>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</si>
  <si>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</si>
  <si>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</si>
  <si>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</si>
  <si>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</si>
  <si>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</si>
  <si>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</si>
  <si>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</si>
  <si>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</si>
  <si>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</si>
  <si>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</si>
  <si>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</si>
  <si>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</si>
  <si>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</si>
  <si>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</si>
  <si>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</si>
  <si>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</si>
  <si>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</si>
  <si>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</si>
  <si>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</si>
  <si>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</si>
  <si>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</si>
  <si>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</si>
  <si>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</si>
  <si>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</si>
  <si>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</si>
  <si>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</si>
  <si>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</si>
  <si>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</si>
  <si>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</si>
  <si>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</si>
  <si>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</si>
  <si>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</si>
  <si>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</si>
  <si>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</si>
  <si>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</si>
  <si>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</si>
  <si>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</si>
  <si>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</si>
  <si>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</si>
  <si>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</si>
  <si>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</si>
  <si>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</si>
  <si>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</si>
  <si>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</si>
  <si>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</si>
  <si>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</si>
  <si>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</si>
  <si>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</si>
  <si>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</si>
  <si>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</si>
  <si>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</si>
  <si>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</si>
  <si>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</si>
  <si>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</si>
  <si>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</si>
  <si>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</si>
  <si>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</si>
  <si>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</si>
  <si>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</si>
  <si>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</si>
  <si>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</si>
  <si>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</si>
  <si>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</si>
  <si>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</si>
  <si>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</si>
  <si>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</si>
  <si>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</si>
  <si>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</si>
  <si>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</si>
  <si>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</si>
  <si>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</si>
  <si>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</si>
  <si>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</si>
  <si>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</si>
  <si>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</si>
  <si>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</si>
  <si>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</si>
  <si>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</si>
  <si>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</si>
  <si>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</si>
  <si>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</si>
  <si>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</si>
  <si>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</si>
  <si>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</si>
  <si>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</si>
  <si>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</si>
  <si>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</si>
  <si>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</si>
  <si>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</si>
  <si>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</si>
  <si>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</si>
  <si>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</si>
  <si>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</si>
  <si>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</si>
  <si>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</si>
  <si>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</si>
  <si>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</si>
  <si>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</si>
  <si>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</si>
  <si>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</si>
  <si>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</si>
  <si>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</si>
  <si>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</si>
  <si>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</si>
  <si>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</si>
  <si>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</si>
  <si>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</si>
  <si>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</si>
  <si>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</si>
  <si>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</si>
  <si>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</si>
  <si>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</si>
  <si>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</si>
  <si>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</si>
  <si>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</si>
  <si>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</si>
  <si>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</si>
  <si>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</si>
  <si>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</si>
  <si>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</si>
  <si>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</si>
  <si>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</si>
  <si>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</si>
  <si>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</si>
  <si>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</si>
  <si>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</si>
  <si>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</si>
  <si>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</si>
  <si>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</si>
  <si>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</si>
  <si>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</si>
  <si>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</si>
  <si>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</si>
  <si>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</si>
  <si>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</si>
  <si>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</si>
  <si>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</si>
  <si>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</si>
  <si>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</si>
  <si>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</si>
  <si>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</si>
  <si>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</si>
  <si>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</si>
  <si>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</si>
  <si>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</si>
  <si>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</si>
  <si>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</si>
  <si>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</si>
  <si>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</si>
  <si>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</si>
  <si>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</si>
  <si>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</si>
  <si>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</si>
  <si>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</si>
  <si>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</si>
  <si>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</si>
  <si>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</si>
  <si>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</si>
  <si>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</si>
  <si>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</si>
  <si>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</si>
  <si>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</si>
  <si>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</si>
  <si>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</si>
  <si>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</si>
  <si>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</si>
  <si>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</si>
  <si>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</si>
  <si>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</si>
  <si>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</si>
  <si>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</si>
  <si>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</si>
  <si>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</si>
  <si>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</si>
  <si>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</si>
  <si>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</si>
  <si>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</si>
  <si>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</si>
  <si>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</si>
  <si>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</si>
  <si>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</si>
  <si>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</si>
  <si>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</si>
  <si>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</si>
  <si>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</si>
  <si>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</si>
  <si>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</si>
  <si>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</si>
  <si>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</si>
  <si>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</si>
  <si>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</si>
  <si>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</si>
  <si>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</si>
  <si>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</si>
  <si>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</si>
  <si>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</si>
  <si>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</si>
  <si>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</si>
  <si>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</si>
  <si>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</si>
  <si>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</si>
  <si>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</si>
  <si>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</si>
  <si>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</si>
  <si>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</si>
  <si>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</si>
  <si>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</si>
  <si>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</si>
  <si>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</si>
  <si>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</si>
  <si>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</si>
  <si>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</si>
  <si>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</si>
  <si>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</si>
  <si>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</si>
  <si>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</si>
  <si>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</si>
  <si>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</si>
  <si>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</si>
  <si>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</si>
  <si>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</si>
  <si>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</si>
  <si>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</si>
  <si>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</si>
  <si>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</si>
  <si>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</si>
  <si>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</si>
  <si>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</si>
  <si>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</si>
  <si>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</si>
  <si>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</si>
  <si>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</si>
  <si>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</si>
  <si>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</si>
  <si>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</si>
  <si>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</si>
  <si>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</si>
  <si>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</si>
  <si>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</si>
  <si>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</si>
  <si>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</si>
  <si>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</si>
  <si>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</si>
  <si>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</si>
  <si>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</si>
  <si>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</si>
  <si>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</si>
  <si>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</si>
  <si>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</si>
  <si>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</si>
  <si>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</si>
  <si>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</si>
  <si>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</si>
  <si>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</si>
  <si>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</si>
  <si>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</si>
  <si>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</si>
  <si>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</si>
  <si>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</si>
  <si>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</si>
  <si>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</si>
  <si>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</si>
  <si>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</si>
  <si>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</si>
  <si>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</si>
  <si>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</si>
  <si>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</si>
  <si>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</si>
  <si>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</si>
  <si>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</si>
  <si>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</si>
  <si>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</si>
  <si>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</si>
  <si>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</si>
  <si>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</si>
  <si>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</si>
  <si>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</si>
  <si>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</si>
  <si>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</si>
  <si>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</si>
  <si>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</si>
  <si>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</si>
  <si>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</si>
  <si>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</si>
  <si>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</si>
  <si>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</si>
  <si>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</si>
  <si>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</si>
  <si>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</si>
  <si>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</si>
  <si>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</si>
  <si>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</si>
  <si>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</si>
  <si>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</si>
  <si>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</si>
  <si>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</si>
  <si>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</si>
  <si>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</si>
  <si>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</si>
  <si>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</si>
  <si>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</si>
  <si>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</si>
  <si>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</si>
  <si>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</si>
  <si>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</si>
  <si>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</si>
  <si>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</si>
  <si>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</si>
  <si>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</si>
  <si>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</si>
  <si>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</si>
  <si>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</si>
  <si>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</si>
  <si>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</si>
  <si>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</si>
  <si>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</si>
  <si>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</si>
  <si>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</si>
  <si>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</si>
  <si>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</si>
  <si>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</si>
  <si>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</si>
  <si>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</si>
  <si>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</si>
  <si>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</si>
  <si>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</si>
  <si>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</si>
  <si>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</si>
  <si>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</si>
  <si>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</si>
  <si>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</si>
  <si>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</si>
  <si>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</si>
  <si>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</si>
  <si>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</si>
  <si>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</si>
  <si>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</si>
  <si>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</si>
  <si>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</si>
  <si>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</si>
  <si>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</si>
  <si>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</si>
  <si>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</si>
  <si>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</si>
  <si>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</si>
  <si>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</si>
  <si>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</si>
  <si>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</si>
  <si>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</si>
  <si>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</si>
  <si>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</si>
  <si>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</si>
  <si>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</si>
  <si>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</si>
  <si>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</si>
  <si>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</si>
  <si>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</si>
  <si>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</si>
  <si>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</si>
  <si>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</si>
  <si>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</si>
  <si>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</si>
  <si>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</si>
  <si>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</si>
  <si>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</si>
  <si>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</si>
  <si>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</si>
  <si>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</si>
  <si>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</si>
  <si>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</si>
  <si>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</si>
  <si>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</si>
  <si>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</si>
  <si>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</si>
  <si>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</si>
  <si>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</si>
  <si>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</si>
  <si>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</si>
  <si>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</si>
  <si>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</si>
  <si>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</si>
  <si>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</si>
  <si>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</si>
  <si>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</si>
  <si>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</si>
  <si>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</si>
  <si>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</si>
  <si>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</si>
  <si>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</si>
  <si>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</si>
  <si>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</si>
  <si>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</si>
  <si>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</si>
  <si>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</si>
  <si>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</si>
  <si>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</si>
  <si>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</si>
  <si>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</si>
  <si>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</si>
  <si>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</si>
  <si>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</si>
  <si>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</si>
  <si>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</si>
  <si>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</si>
  <si>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</si>
  <si>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</si>
  <si>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</si>
  <si>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</si>
  <si>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</si>
  <si>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</si>
  <si>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</si>
  <si>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</si>
  <si>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</si>
  <si>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</si>
  <si>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</si>
  <si>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</si>
  <si>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</si>
  <si>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</si>
  <si>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</si>
  <si>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</si>
  <si>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</si>
  <si>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</si>
  <si>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</si>
  <si>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</si>
  <si>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</si>
  <si>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</si>
  <si>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</si>
  <si>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</si>
  <si>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</si>
  <si>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</si>
  <si>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</si>
  <si>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</si>
  <si>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</si>
  <si>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</si>
  <si>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</si>
  <si>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</si>
  <si>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</si>
  <si>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</si>
  <si>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</si>
  <si>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</si>
  <si>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</si>
  <si>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</si>
  <si>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</si>
  <si>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</si>
  <si>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</si>
  <si>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</si>
  <si>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</si>
  <si>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</si>
  <si>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</si>
  <si>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</si>
  <si>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</si>
  <si>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</si>
  <si>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</si>
  <si>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</si>
  <si>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</si>
  <si>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</si>
  <si>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</si>
  <si>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</si>
  <si>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</si>
  <si>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</si>
  <si>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</si>
  <si>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</si>
  <si>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</si>
  <si>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</si>
  <si>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</si>
  <si>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</si>
  <si>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</si>
  <si>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</si>
  <si>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</si>
  <si>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</si>
  <si>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</si>
  <si>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</si>
  <si>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</si>
  <si>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</si>
  <si>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</si>
  <si>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</si>
  <si>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</si>
  <si>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</si>
  <si>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</si>
  <si>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</si>
  <si>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</si>
  <si>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</si>
  <si>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</si>
  <si>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</si>
  <si>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</si>
  <si>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</si>
  <si>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</si>
  <si>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</si>
  <si>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</si>
  <si>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</si>
  <si>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</si>
  <si>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</si>
  <si>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</si>
  <si>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</si>
  <si>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</si>
  <si>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</si>
  <si>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</si>
  <si>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</si>
  <si>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</si>
  <si>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</si>
  <si>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</si>
  <si>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</si>
  <si>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</si>
  <si>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</si>
  <si>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</si>
  <si>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</si>
  <si>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</si>
  <si>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</si>
  <si>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</si>
  <si>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</si>
  <si>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</si>
  <si>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</si>
  <si>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</si>
  <si>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</si>
  <si>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</si>
  <si>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</si>
  <si>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</si>
  <si>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</si>
  <si>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</si>
  <si>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</si>
  <si>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</si>
  <si>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</si>
  <si>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</si>
  <si>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</si>
  <si>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</si>
  <si>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</si>
  <si>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</si>
  <si>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</si>
  <si>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</si>
  <si>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</si>
  <si>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</si>
  <si>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</si>
  <si>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</si>
  <si>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</si>
  <si>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</si>
  <si>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</si>
  <si>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</si>
  <si>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</si>
  <si>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</si>
  <si>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</si>
  <si>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</si>
  <si>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</si>
  <si>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</si>
  <si>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</si>
  <si>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</si>
  <si>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</si>
  <si>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</si>
  <si>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</si>
  <si>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</si>
  <si>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</si>
  <si>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</si>
  <si>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</si>
  <si>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</si>
  <si>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</si>
  <si>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</si>
  <si>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</si>
  <si>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</si>
  <si>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</si>
  <si>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</si>
  <si>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</si>
  <si>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</si>
  <si>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</si>
  <si>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</si>
  <si>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</si>
  <si>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</si>
  <si>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</si>
  <si>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</si>
  <si>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</si>
  <si>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</si>
  <si>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</si>
  <si>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</si>
  <si>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</si>
  <si>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</si>
  <si>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</si>
  <si>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</si>
  <si>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</si>
  <si>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</si>
  <si>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</si>
  <si>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</si>
  <si>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</si>
  <si>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</si>
  <si>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</si>
  <si>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</si>
  <si>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</si>
  <si>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</si>
  <si>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</si>
  <si>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</si>
  <si>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</si>
  <si>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</si>
  <si>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</si>
  <si>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</si>
  <si>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</si>
  <si>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</si>
  <si>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</si>
  <si>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</si>
  <si>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</si>
  <si>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</si>
  <si>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</si>
  <si>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</si>
  <si>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</si>
  <si>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</si>
  <si>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</si>
  <si>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</si>
  <si>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</si>
  <si>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</si>
  <si>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</si>
  <si>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</si>
  <si>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</si>
  <si>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</si>
  <si>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</si>
  <si>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</si>
  <si>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</si>
  <si>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</si>
  <si>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</si>
  <si>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</si>
  <si>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</si>
  <si>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</si>
  <si>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</si>
  <si>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</si>
  <si>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</si>
  <si>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</si>
  <si>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</si>
  <si>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</si>
  <si>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</si>
  <si>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</si>
  <si>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</si>
  <si>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</si>
  <si>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</si>
  <si>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</si>
  <si>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</si>
  <si>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</si>
  <si>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</si>
  <si>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</si>
  <si>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</si>
  <si>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</si>
  <si>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</si>
  <si>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</si>
  <si>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</si>
  <si>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</si>
  <si>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</si>
  <si>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</si>
  <si>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</si>
  <si>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</si>
  <si>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</si>
  <si>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</si>
  <si>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</si>
  <si>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</si>
  <si>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</si>
  <si>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</si>
  <si>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</si>
  <si>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</si>
  <si>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</si>
  <si>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</si>
  <si>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</si>
  <si>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</si>
  <si>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</si>
  <si>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</si>
  <si>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</si>
  <si>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</si>
  <si>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</si>
  <si>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</si>
  <si>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</si>
  <si>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</si>
  <si>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</si>
  <si>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</si>
  <si>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</si>
  <si>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</si>
  <si>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</si>
  <si>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</si>
  <si>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</si>
  <si>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</si>
  <si>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</si>
  <si>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</si>
  <si>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</si>
  <si>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</si>
  <si>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</si>
  <si>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</si>
  <si>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</si>
  <si>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</si>
  <si>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</si>
  <si>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</si>
  <si>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</si>
  <si>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</si>
  <si>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</si>
  <si>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</si>
  <si>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</si>
  <si>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</si>
  <si>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</si>
  <si>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</si>
  <si>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</si>
  <si>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</si>
  <si>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</si>
  <si>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</si>
  <si>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</si>
  <si>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</si>
  <si>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</si>
  <si>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</si>
  <si>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</si>
  <si>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</si>
  <si>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</si>
  <si>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</si>
  <si>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</si>
  <si>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</si>
  <si>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</si>
  <si>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</si>
  <si>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</si>
  <si>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</si>
  <si>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</si>
  <si>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</si>
  <si>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</si>
  <si>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</si>
  <si>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</si>
  <si>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</si>
  <si>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</si>
  <si>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</si>
  <si>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</si>
  <si>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</si>
  <si>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</si>
  <si>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</si>
  <si>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</si>
  <si>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</si>
  <si>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</si>
  <si>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</si>
  <si>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</si>
  <si>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</si>
  <si>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</si>
  <si>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</si>
  <si>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</si>
  <si>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</si>
  <si>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</si>
  <si>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</si>
  <si>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</si>
  <si>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</si>
  <si>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</si>
  <si>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</si>
  <si>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</si>
  <si>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</si>
  <si>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</si>
  <si>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</si>
  <si>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</si>
  <si>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</si>
  <si>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</si>
  <si>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</si>
  <si>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</si>
  <si>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</si>
  <si>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</si>
  <si>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</si>
  <si>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</si>
  <si>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</si>
  <si>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</si>
  <si>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</si>
  <si>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</si>
  <si>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</si>
  <si>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</si>
  <si>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</si>
  <si>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</si>
  <si>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</si>
  <si>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</si>
  <si>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</si>
  <si>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</si>
  <si>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</si>
  <si>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</si>
  <si>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</si>
  <si>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</si>
  <si>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</si>
  <si>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</si>
  <si>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</si>
  <si>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</si>
  <si>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</si>
  <si>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</si>
  <si>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</si>
  <si>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</si>
  <si>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</si>
  <si>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</si>
  <si>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</si>
  <si>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</si>
  <si>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</si>
  <si>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</si>
  <si>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</si>
  <si>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</si>
  <si>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</si>
  <si>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</si>
  <si>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</si>
  <si>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</si>
  <si>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</si>
  <si>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</si>
  <si>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</si>
  <si>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</si>
  <si>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</si>
  <si>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</si>
  <si>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</si>
  <si>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</si>
  <si>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</si>
  <si>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</si>
  <si>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</si>
  <si>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</si>
  <si>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</si>
  <si>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</si>
  <si>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</si>
  <si>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</si>
  <si>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</si>
  <si>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</si>
  <si>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</si>
  <si>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</si>
  <si>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</si>
  <si>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</si>
  <si>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</si>
  <si>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</si>
  <si>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</si>
  <si>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</si>
  <si>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</si>
  <si>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</si>
  <si>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</si>
  <si>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</si>
  <si>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</si>
  <si>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</si>
  <si>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</si>
  <si>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</si>
  <si>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</si>
  <si>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</si>
  <si>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</si>
  <si>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</si>
  <si>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</si>
  <si>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</si>
  <si>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</si>
  <si>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</si>
  <si>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</si>
  <si>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</si>
  <si>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</si>
  <si>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</si>
  <si>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</si>
  <si>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</si>
  <si>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</si>
  <si>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</si>
  <si>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</si>
  <si>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</si>
  <si>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</si>
  <si>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</si>
  <si>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</si>
  <si>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</si>
  <si>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</si>
  <si>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</si>
  <si>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</si>
  <si>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</si>
  <si>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</si>
  <si>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</si>
  <si>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</si>
  <si>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</si>
  <si>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</si>
  <si>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</si>
  <si>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</si>
  <si>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</si>
  <si>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</si>
  <si>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</si>
  <si>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</si>
  <si>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</si>
  <si>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</si>
  <si>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</si>
  <si>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</si>
  <si>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</si>
  <si>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</si>
  <si>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</si>
  <si>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</si>
  <si>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</si>
  <si>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</si>
  <si>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</si>
  <si>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</si>
  <si>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</si>
  <si>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</si>
  <si>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</si>
  <si>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</si>
  <si>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</si>
  <si>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</si>
  <si>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</si>
  <si>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</si>
  <si>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</si>
  <si>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</si>
  <si>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</si>
  <si>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</si>
  <si>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</si>
  <si>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</si>
  <si>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</si>
  <si>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</si>
  <si>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</si>
  <si>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</si>
  <si>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</si>
  <si>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</si>
  <si>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</si>
  <si>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</si>
  <si>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</si>
  <si>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</si>
  <si>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</si>
  <si>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</si>
  <si>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</si>
  <si>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</si>
  <si>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</si>
  <si>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</si>
  <si>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</si>
  <si>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</si>
  <si>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</si>
  <si>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</si>
  <si>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</si>
  <si>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</si>
  <si>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</si>
  <si>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</si>
  <si>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</si>
  <si>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</si>
  <si>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</si>
  <si>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</si>
  <si>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</si>
  <si>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</si>
  <si>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</si>
  <si>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</si>
  <si>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</si>
  <si>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</si>
  <si>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</si>
  <si>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</si>
  <si>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</si>
  <si>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</si>
  <si>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</si>
  <si>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</si>
  <si>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</si>
  <si>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</si>
  <si>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</si>
  <si>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</si>
  <si>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</si>
  <si>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</si>
  <si>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</si>
  <si>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</si>
  <si>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</si>
  <si>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</si>
  <si>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</si>
  <si>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</si>
  <si>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</si>
  <si>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</si>
  <si>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</si>
  <si>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</si>
  <si>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</si>
  <si>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</si>
  <si>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</si>
  <si>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</si>
  <si>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</si>
  <si>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</si>
  <si>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</si>
  <si>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</si>
  <si>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</si>
  <si>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</si>
  <si>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</si>
  <si>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</si>
  <si>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</si>
  <si>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</si>
  <si>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</si>
  <si>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</si>
  <si>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</si>
  <si>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</si>
  <si>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</si>
  <si>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</si>
  <si>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</si>
  <si>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</si>
  <si>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</si>
  <si>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</si>
  <si>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</si>
  <si>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</si>
  <si>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</si>
  <si>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</si>
  <si>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</si>
  <si>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</si>
  <si>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</si>
  <si>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</si>
  <si>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</si>
  <si>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</si>
  <si>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</si>
  <si>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</si>
  <si>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</si>
  <si>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</si>
  <si>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</si>
  <si>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</si>
  <si>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</si>
  <si>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</si>
  <si>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</si>
  <si>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</si>
  <si>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</si>
  <si>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</si>
  <si>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</si>
  <si>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</si>
  <si>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</si>
  <si>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</si>
  <si>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</si>
  <si>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</si>
  <si>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</si>
  <si>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</si>
  <si>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</si>
  <si>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</si>
  <si>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</si>
  <si>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</si>
  <si>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</si>
  <si>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</si>
  <si>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</si>
  <si>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</si>
  <si>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</si>
  <si>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</si>
  <si>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</si>
  <si>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</si>
  <si>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</si>
  <si>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</si>
  <si>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</si>
  <si>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</si>
  <si>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</si>
  <si>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</si>
  <si>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</si>
  <si>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</si>
  <si>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</si>
  <si>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</si>
  <si>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</si>
  <si>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</si>
  <si>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</si>
  <si>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</si>
  <si>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</si>
  <si>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</si>
  <si>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</si>
  <si>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</si>
  <si>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</si>
  <si>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</si>
  <si>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</si>
  <si>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</si>
  <si>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</si>
  <si>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</si>
  <si>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</si>
  <si>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</si>
  <si>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</si>
  <si>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</si>
  <si>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</si>
  <si>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</si>
  <si>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</si>
  <si>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</si>
  <si>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</si>
  <si>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</si>
  <si>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</si>
  <si>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</si>
  <si>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</si>
  <si>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</si>
  <si>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</si>
  <si>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</si>
  <si>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</si>
  <si>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</si>
  <si>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</si>
  <si>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</si>
  <si>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</si>
  <si>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</si>
  <si>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</si>
  <si>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</si>
  <si>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</si>
  <si>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</si>
  <si>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</si>
  <si>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</si>
  <si>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</si>
  <si>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</si>
  <si>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</si>
  <si>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</si>
  <si>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</si>
  <si>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</si>
  <si>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</si>
  <si>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</si>
  <si>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</si>
  <si>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</si>
  <si>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</si>
  <si>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</si>
  <si>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</si>
  <si>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</si>
  <si>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</si>
  <si>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</si>
  <si>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</si>
  <si>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</si>
  <si>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</si>
  <si>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</si>
  <si>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</si>
  <si>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</si>
  <si>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</si>
  <si>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</si>
  <si>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</si>
  <si>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</si>
  <si>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</si>
  <si>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</si>
  <si>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</si>
  <si>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</si>
  <si>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</si>
  <si>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</si>
  <si>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</si>
  <si>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</si>
  <si>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</si>
  <si>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</si>
  <si>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</si>
  <si>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</si>
  <si>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</si>
  <si>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</si>
  <si>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</si>
  <si>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</si>
  <si>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</si>
  <si>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</si>
  <si>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</si>
  <si>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</si>
  <si>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</si>
  <si>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</si>
  <si>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</si>
  <si>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</si>
  <si>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</si>
  <si>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</si>
  <si>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</si>
  <si>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</si>
  <si>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</si>
  <si>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</si>
  <si>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</si>
  <si>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</si>
  <si>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</si>
  <si>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</si>
  <si>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</si>
  <si>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</si>
  <si>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</si>
  <si>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</si>
  <si>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</si>
  <si>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</si>
  <si>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</si>
  <si>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</si>
  <si>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</si>
  <si>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</si>
  <si>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</si>
  <si>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</si>
  <si>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</si>
  <si>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</si>
  <si>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</si>
  <si>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</si>
  <si>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</si>
  <si>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</si>
  <si>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</si>
  <si>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</si>
  <si>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</si>
  <si>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</si>
  <si>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</si>
  <si>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</si>
  <si>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</si>
  <si>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</si>
  <si>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</si>
  <si>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</si>
  <si>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</si>
  <si>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</si>
  <si>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</si>
  <si>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</si>
  <si>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</si>
  <si>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</si>
  <si>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</si>
  <si>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</si>
  <si>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</si>
  <si>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</si>
  <si>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</si>
  <si>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</si>
  <si>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</si>
  <si>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</si>
  <si>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</si>
  <si>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</si>
  <si>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</si>
  <si>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</si>
  <si>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</si>
  <si>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</si>
  <si>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</si>
  <si>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</si>
  <si>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</si>
  <si>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</si>
  <si>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</si>
  <si>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</si>
  <si>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</si>
  <si>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</si>
  <si>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</si>
  <si>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</si>
  <si>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</si>
  <si>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</si>
  <si>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</si>
  <si>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</si>
  <si>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</si>
  <si>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</si>
  <si>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</si>
  <si>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</si>
  <si>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</si>
  <si>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</si>
  <si>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</si>
  <si>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</si>
  <si>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</si>
  <si>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</si>
  <si>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</si>
  <si>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</si>
  <si>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</si>
  <si>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</si>
  <si>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</si>
  <si>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</si>
  <si>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</si>
  <si>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</si>
  <si>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</si>
  <si>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</si>
  <si>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</si>
  <si>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</si>
  <si>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</si>
  <si>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</si>
  <si>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</si>
  <si>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</si>
  <si>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</si>
  <si>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</si>
  <si>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</si>
  <si>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</si>
  <si>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</si>
  <si>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</si>
  <si>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</si>
  <si>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</si>
  <si>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</si>
  <si>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</si>
  <si>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</si>
  <si>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</si>
  <si>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</si>
  <si>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</si>
  <si>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</si>
  <si>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</si>
  <si>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</si>
  <si>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</si>
  <si>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</si>
  <si>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</si>
  <si>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</si>
  <si>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</si>
  <si>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</si>
  <si>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</si>
  <si>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</si>
  <si>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</si>
  <si>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</si>
  <si>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</si>
  <si>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</si>
  <si>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</si>
  <si>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</si>
  <si>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</si>
  <si>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</si>
  <si>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</si>
  <si>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</si>
  <si>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</si>
  <si>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</si>
  <si>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</si>
  <si>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</si>
  <si>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</si>
  <si>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</si>
  <si>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</si>
  <si>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</si>
  <si>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</si>
  <si>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</si>
  <si>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</si>
  <si>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</si>
  <si>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</si>
  <si>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</si>
  <si>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</si>
  <si>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</si>
  <si>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</si>
  <si>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</si>
  <si>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</si>
  <si>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</si>
  <si>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</si>
  <si>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</si>
  <si>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</si>
  <si>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</si>
  <si>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</si>
  <si>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</si>
  <si>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</si>
  <si>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</si>
  <si>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</si>
  <si>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</si>
  <si>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</si>
  <si>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</si>
  <si>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</si>
  <si>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</si>
  <si>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</si>
  <si>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</si>
  <si>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</si>
  <si>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</si>
  <si>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</si>
  <si>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</si>
  <si>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</si>
  <si>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</si>
  <si>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</si>
  <si>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</si>
  <si>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</si>
  <si>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</si>
  <si>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</si>
  <si>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</si>
  <si>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</si>
  <si>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</si>
  <si>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</si>
  <si>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</si>
  <si>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</si>
  <si>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</si>
  <si>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</si>
  <si>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</si>
  <si>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</si>
  <si>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</si>
  <si>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</si>
  <si>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</si>
  <si>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</si>
  <si>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</si>
  <si>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</si>
  <si>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</si>
  <si>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</si>
  <si>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</si>
  <si>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</si>
  <si>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</si>
  <si>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</si>
  <si>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</si>
  <si>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</si>
  <si>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</si>
  <si>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</si>
  <si>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</si>
  <si>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</si>
  <si>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</si>
  <si>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</si>
  <si>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</si>
  <si>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</si>
  <si>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</si>
  <si>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</si>
  <si>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</si>
  <si>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</si>
  <si>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</si>
  <si>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</si>
  <si>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</si>
  <si>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</si>
  <si>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</si>
  <si>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</si>
  <si>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</si>
  <si>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</si>
  <si>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</si>
  <si>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</si>
  <si>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</si>
  <si>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</si>
  <si>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</si>
  <si>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</si>
  <si>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</si>
  <si>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</si>
  <si>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</si>
  <si>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</si>
  <si>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</si>
  <si>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</si>
  <si>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</si>
  <si>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</si>
  <si>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</si>
  <si>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</si>
  <si>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</si>
  <si>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</si>
  <si>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</si>
  <si>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</si>
  <si>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</si>
  <si>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</si>
  <si>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</si>
  <si>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</si>
  <si>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</si>
  <si>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</si>
  <si>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</si>
  <si>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</si>
  <si>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</si>
  <si>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</si>
  <si>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</si>
  <si>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</si>
  <si>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</si>
  <si>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</si>
  <si>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</si>
  <si>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</si>
  <si>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</si>
  <si>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</si>
  <si>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</si>
  <si>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</si>
  <si>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</si>
  <si>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</si>
  <si>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</si>
  <si>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</si>
  <si>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</si>
  <si>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</si>
  <si>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</si>
  <si>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</si>
  <si>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</si>
  <si>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</si>
  <si>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</si>
  <si>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</si>
  <si>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</si>
  <si>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</si>
  <si>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</si>
  <si>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</si>
  <si>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</si>
  <si>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</si>
  <si>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</si>
  <si>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</si>
  <si>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</si>
  <si>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</si>
  <si>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</si>
  <si>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</si>
  <si>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</si>
  <si>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</si>
  <si>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</si>
  <si>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</si>
  <si>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</si>
  <si>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</si>
  <si>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</si>
  <si>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</si>
  <si>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</si>
  <si>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</si>
  <si>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</si>
  <si>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</si>
  <si>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</si>
  <si>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</si>
  <si>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</si>
  <si>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</si>
  <si>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</si>
  <si>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</si>
  <si>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</si>
  <si>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</si>
  <si>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</si>
  <si>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</si>
  <si>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</si>
  <si>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</si>
  <si>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</si>
  <si>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</si>
  <si>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</si>
  <si>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</si>
  <si>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</si>
  <si>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</si>
  <si>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</si>
  <si>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</si>
  <si>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</si>
  <si>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</si>
  <si>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</si>
  <si>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</si>
  <si>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</si>
  <si>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</si>
  <si>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</si>
  <si>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</si>
  <si>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</si>
  <si>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</si>
  <si>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</si>
  <si>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</si>
  <si>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</si>
  <si>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</si>
  <si>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</si>
  <si>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</si>
  <si>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</si>
  <si>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</si>
  <si>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</si>
  <si>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</si>
  <si>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</si>
  <si>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</si>
  <si>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</si>
  <si>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</si>
  <si>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</si>
  <si>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</si>
  <si>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</si>
  <si>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</si>
  <si>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</si>
  <si>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</si>
  <si>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</si>
  <si>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</si>
  <si>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</si>
  <si>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</si>
  <si>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</si>
  <si>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</si>
  <si>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</si>
  <si>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</si>
  <si>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</si>
  <si>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</si>
  <si>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</si>
  <si>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</si>
  <si>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</si>
  <si>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</si>
  <si>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</si>
  <si>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</si>
  <si>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</si>
  <si>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</si>
  <si>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</si>
  <si>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</si>
  <si>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</si>
  <si>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</si>
  <si>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</si>
  <si>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</si>
  <si>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</si>
  <si>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</si>
  <si>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</si>
  <si>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</si>
  <si>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</si>
  <si>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</si>
  <si>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</si>
  <si>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</si>
  <si>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</si>
  <si>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</si>
  <si>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</si>
  <si>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</si>
  <si>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</si>
  <si>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</si>
  <si>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</si>
  <si>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</si>
  <si>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</si>
  <si>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</si>
  <si>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</si>
  <si>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</si>
  <si>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</si>
  <si>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</si>
  <si>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</si>
  <si>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</si>
  <si>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</si>
  <si>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</si>
  <si>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</si>
  <si>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</si>
  <si>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</si>
  <si>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</si>
  <si>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</si>
  <si>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</si>
  <si>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</si>
  <si>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</si>
  <si>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</si>
  <si>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</si>
  <si>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</si>
  <si>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</si>
  <si>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</si>
  <si>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</si>
  <si>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</si>
  <si>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</si>
  <si>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</si>
  <si>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</si>
  <si>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</si>
  <si>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</si>
  <si>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</si>
  <si>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</si>
  <si>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</si>
  <si>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</si>
  <si>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</si>
  <si>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</si>
  <si>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</si>
  <si>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</si>
  <si>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</si>
  <si>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</si>
  <si>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</si>
  <si>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</si>
  <si>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</si>
  <si>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</si>
  <si>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</si>
  <si>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</si>
  <si>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</si>
  <si>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</si>
  <si>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</si>
  <si>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</si>
  <si>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</si>
  <si>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</si>
  <si>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</si>
  <si>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</si>
  <si>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</si>
  <si>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</si>
  <si>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</si>
  <si>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</si>
  <si>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</si>
  <si>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</si>
  <si>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</si>
  <si>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</si>
  <si>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</si>
  <si>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</si>
  <si>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</si>
  <si>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</si>
  <si>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</si>
  <si>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</si>
  <si>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</si>
  <si>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</si>
  <si>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</si>
  <si>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</si>
  <si>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</si>
  <si>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</si>
  <si>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</si>
  <si>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</si>
  <si>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</si>
  <si>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</si>
  <si>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</si>
  <si>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</si>
  <si>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</si>
  <si>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</si>
  <si>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</si>
  <si>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</si>
  <si>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</si>
  <si>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</si>
  <si>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</si>
  <si>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</si>
  <si>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</si>
  <si>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</si>
  <si>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</si>
  <si>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</si>
  <si>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</si>
  <si>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</si>
  <si>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</si>
  <si>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</si>
  <si>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</si>
  <si>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</si>
  <si>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</si>
  <si>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</si>
  <si>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</si>
  <si>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</si>
  <si>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</si>
  <si>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</si>
  <si>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</si>
  <si>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</si>
  <si>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</si>
  <si>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</si>
  <si>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</si>
  <si>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</si>
  <si>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</si>
  <si>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</si>
  <si>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</si>
  <si>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</si>
  <si>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</si>
  <si>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</si>
  <si>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</si>
  <si>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</si>
  <si>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</si>
  <si>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</si>
  <si>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</si>
  <si>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</si>
  <si>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</si>
  <si>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</si>
  <si>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</si>
  <si>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</si>
  <si>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</si>
  <si>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</si>
  <si>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</si>
  <si>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</si>
  <si>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</si>
  <si>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</si>
  <si>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</si>
  <si>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</si>
  <si>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</si>
  <si>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</si>
  <si>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</si>
  <si>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</si>
  <si>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</si>
  <si>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</si>
  <si>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</si>
  <si>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</si>
  <si>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</si>
  <si>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</si>
  <si>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</si>
  <si>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</si>
  <si>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</si>
  <si>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</si>
  <si>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</si>
  <si>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</si>
  <si>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</si>
  <si>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</si>
  <si>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</si>
  <si>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</si>
  <si>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</si>
  <si>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</si>
  <si>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</si>
  <si>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</si>
  <si>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</si>
  <si>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</si>
  <si>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</si>
  <si>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</si>
  <si>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</si>
  <si>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</si>
  <si>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</si>
  <si>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</si>
  <si>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</si>
  <si>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</si>
  <si>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</si>
  <si>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</si>
  <si>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</si>
  <si>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</si>
  <si>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</si>
  <si>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</si>
  <si>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</si>
  <si>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</si>
  <si>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</si>
  <si>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</si>
  <si>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</si>
  <si>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</si>
  <si>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</si>
  <si>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</si>
  <si>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</si>
  <si>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</si>
  <si>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</si>
  <si>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</si>
  <si>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</si>
  <si>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</si>
  <si>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</si>
  <si>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</si>
  <si>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</si>
  <si>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</si>
  <si>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</si>
  <si>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</si>
  <si>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</si>
  <si>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</si>
  <si>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</si>
  <si>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</si>
  <si>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</si>
  <si>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</si>
  <si>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</si>
  <si>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</si>
  <si>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</si>
  <si>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</si>
  <si>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</si>
  <si>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</si>
  <si>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</si>
  <si>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</si>
  <si>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</si>
  <si>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</si>
  <si>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</si>
  <si>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</si>
  <si>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</si>
  <si>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</si>
  <si>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</si>
  <si>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</si>
  <si>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</si>
  <si>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</si>
  <si>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</si>
  <si>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</si>
  <si>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</si>
  <si>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</si>
  <si>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</si>
  <si>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</si>
  <si>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</si>
  <si>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</si>
  <si>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</si>
  <si>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</si>
  <si>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</si>
  <si>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</si>
  <si>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</si>
  <si>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</si>
  <si>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</si>
  <si>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</si>
  <si>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</si>
  <si>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</si>
  <si>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</si>
  <si>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</si>
  <si>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</si>
  <si>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</si>
  <si>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</si>
  <si>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</si>
  <si>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</si>
  <si>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</si>
  <si>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</si>
  <si>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</si>
  <si>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</si>
  <si>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</si>
  <si>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</si>
  <si>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</si>
  <si>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</si>
  <si>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</si>
  <si>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</si>
  <si>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</si>
  <si>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</si>
  <si>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</si>
  <si>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</si>
  <si>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</si>
  <si>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</si>
  <si>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</si>
  <si>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</si>
  <si>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</si>
  <si>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</si>
  <si>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</si>
  <si>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</si>
  <si>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</si>
  <si>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</si>
  <si>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</si>
  <si>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</si>
  <si>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</si>
  <si>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</si>
  <si>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</si>
  <si>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</si>
  <si>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</si>
  <si>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</si>
  <si>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</si>
  <si>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</si>
  <si>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</si>
  <si>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</si>
  <si>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</si>
  <si>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</si>
  <si>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</si>
  <si>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</si>
  <si>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</si>
  <si>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</si>
  <si>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</si>
  <si>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</si>
  <si>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</si>
  <si>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</si>
  <si>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</si>
  <si>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</si>
  <si>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</si>
  <si>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</si>
  <si>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</si>
  <si>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</si>
  <si>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</si>
  <si>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</si>
  <si>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</si>
  <si>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</si>
  <si>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</si>
  <si>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</si>
  <si>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</si>
  <si>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</si>
  <si>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</si>
  <si>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</si>
  <si>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</si>
  <si>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</si>
  <si>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</si>
  <si>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</si>
  <si>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</si>
  <si>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</si>
  <si>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</si>
  <si>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</si>
  <si>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</si>
  <si>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</si>
  <si>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</si>
  <si>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</si>
  <si>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</si>
  <si>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</si>
  <si>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</si>
  <si>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</si>
  <si>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</si>
  <si>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</si>
  <si>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</si>
  <si>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</si>
  <si>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</si>
  <si>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</si>
  <si>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</si>
  <si>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</si>
  <si>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</si>
  <si>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</si>
  <si>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</si>
  <si>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</si>
  <si>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</si>
  <si>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</si>
  <si>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</si>
  <si>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</si>
  <si>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</si>
  <si>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</si>
  <si>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</si>
  <si>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</si>
  <si>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</si>
  <si>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</si>
  <si>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</si>
  <si>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</si>
  <si>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</si>
  <si>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</si>
  <si>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</si>
  <si>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</si>
  <si>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</si>
  <si>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</si>
  <si>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</si>
  <si>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</si>
  <si>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</si>
  <si>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</si>
  <si>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</si>
  <si>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</si>
  <si>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</si>
  <si>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</si>
  <si>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</si>
  <si>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</si>
  <si>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</si>
  <si>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</si>
  <si>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</si>
  <si>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</si>
  <si>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</si>
  <si>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</si>
  <si>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</si>
  <si>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</si>
  <si>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</si>
  <si>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</si>
  <si>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</si>
  <si>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</si>
  <si>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</si>
  <si>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</si>
  <si>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</si>
  <si>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</si>
  <si>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</si>
  <si>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</si>
  <si>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</si>
  <si>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</si>
  <si>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</si>
  <si>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</si>
  <si>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</si>
  <si>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</si>
  <si>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</si>
  <si>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</si>
  <si>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</si>
  <si>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</si>
  <si>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</si>
  <si>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</si>
  <si>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</si>
  <si>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</si>
  <si>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</si>
  <si>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</si>
  <si>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</si>
  <si>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</si>
  <si>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</si>
  <si>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</si>
  <si>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</si>
  <si>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</si>
  <si>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</si>
  <si>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</si>
  <si>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</si>
  <si>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</si>
  <si>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</si>
  <si>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</si>
  <si>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</si>
  <si>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</si>
  <si>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</si>
  <si>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</si>
  <si>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</si>
  <si>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</si>
  <si>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</si>
  <si>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</si>
  <si>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</si>
  <si>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</si>
  <si>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</si>
  <si>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</si>
  <si>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</si>
  <si>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</si>
  <si>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</si>
  <si>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</si>
  <si>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</si>
  <si>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</si>
  <si>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</si>
  <si>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</si>
  <si>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</si>
  <si>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</si>
  <si>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</si>
  <si>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</si>
  <si>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</si>
  <si>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</si>
  <si>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</si>
  <si>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</si>
  <si>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</si>
  <si>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</si>
  <si>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</si>
  <si>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</si>
  <si>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</si>
  <si>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</si>
  <si>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</si>
  <si>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</si>
  <si>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</si>
  <si>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</si>
  <si>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</si>
  <si>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</si>
  <si>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</si>
  <si>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</si>
  <si>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</si>
  <si>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</si>
  <si>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</si>
  <si>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</si>
  <si>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</si>
  <si>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</si>
  <si>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</si>
  <si>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</si>
  <si>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</si>
  <si>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</si>
  <si>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</si>
  <si>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</si>
  <si>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</si>
  <si>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</si>
  <si>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</si>
  <si>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</si>
  <si>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</si>
  <si>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</si>
  <si>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</si>
  <si>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</si>
  <si>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</si>
  <si>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</si>
  <si>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</si>
  <si>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</si>
  <si>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</si>
  <si>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</si>
  <si>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</si>
  <si>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</si>
  <si>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</si>
  <si>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</si>
  <si>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</si>
  <si>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</si>
  <si>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</si>
  <si>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</si>
  <si>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</si>
  <si>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</si>
  <si>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</si>
  <si>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</si>
  <si>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</si>
  <si>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</si>
  <si>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</si>
  <si>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</si>
  <si>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</si>
  <si>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</si>
  <si>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</si>
  <si>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</si>
  <si>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</si>
  <si>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</si>
  <si>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</si>
  <si>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</si>
  <si>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</si>
  <si>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</si>
  <si>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</si>
  <si>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</si>
  <si>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</si>
  <si>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</si>
  <si>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</si>
  <si>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</si>
  <si>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</si>
  <si>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</si>
  <si>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</si>
  <si>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</si>
  <si>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</si>
  <si>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</si>
  <si>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</si>
  <si>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</si>
  <si>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</si>
  <si>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</si>
  <si>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</si>
  <si>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</si>
  <si>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</si>
  <si>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</si>
  <si>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</si>
  <si>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</si>
  <si>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</si>
  <si>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</si>
  <si>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</si>
  <si>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</si>
  <si>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</si>
  <si>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</si>
  <si>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</si>
  <si>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</si>
  <si>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</si>
  <si>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</si>
  <si>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</si>
  <si>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</si>
  <si>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</si>
  <si>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</si>
  <si>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</si>
  <si>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</si>
  <si>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</si>
  <si>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</si>
  <si>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</si>
  <si>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</si>
  <si>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</si>
  <si>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</si>
  <si>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</si>
  <si>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</si>
  <si>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</si>
  <si>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</si>
  <si>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</si>
  <si>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</si>
  <si>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</si>
  <si>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</si>
  <si>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</si>
  <si>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</si>
  <si>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</si>
  <si>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</si>
  <si>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</si>
  <si>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</si>
  <si>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</si>
  <si>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</si>
  <si>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</si>
  <si>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</si>
  <si>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</si>
  <si>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</si>
  <si>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</si>
  <si>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</si>
  <si>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</si>
  <si>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</si>
  <si>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</si>
  <si>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</si>
  <si>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</si>
  <si>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</si>
  <si>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</si>
  <si>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</si>
  <si>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</si>
  <si>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</si>
  <si>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</si>
  <si>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</si>
  <si>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</si>
  <si>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</si>
  <si>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</si>
  <si>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</si>
  <si>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</si>
  <si>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</si>
  <si>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</si>
  <si>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</si>
  <si>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</si>
  <si>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</si>
  <si>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</si>
  <si>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</si>
  <si>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</si>
  <si>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</si>
  <si>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</si>
  <si>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</si>
  <si>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</si>
  <si>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</si>
  <si>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</si>
  <si>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</si>
  <si>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</si>
  <si>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</si>
  <si>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</si>
  <si>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</si>
  <si>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</si>
  <si>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</si>
  <si>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</si>
  <si>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</si>
  <si>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</si>
  <si>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</si>
  <si>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</si>
  <si>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</si>
  <si>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</si>
  <si>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</si>
  <si>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</si>
  <si>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</si>
  <si>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</si>
  <si>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</si>
  <si>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</si>
  <si>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</si>
  <si>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</si>
  <si>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</si>
  <si>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</si>
  <si>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</si>
  <si>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</si>
  <si>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</si>
  <si>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</si>
  <si>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</si>
  <si>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</si>
  <si>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</si>
  <si>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</si>
  <si>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</si>
  <si>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</si>
  <si>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</si>
  <si>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</si>
  <si>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</si>
  <si>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</si>
  <si>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</si>
  <si>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</si>
  <si>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</si>
  <si>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</si>
  <si>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</si>
  <si>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</si>
  <si>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</si>
  <si>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</si>
  <si>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</si>
  <si>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</si>
  <si>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</si>
  <si>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</si>
  <si>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</si>
  <si>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</si>
  <si>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</si>
  <si>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</si>
  <si>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</si>
  <si>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</si>
  <si>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</si>
  <si>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</si>
  <si>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</si>
  <si>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</si>
  <si>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</si>
  <si>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</si>
  <si>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</si>
  <si>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</si>
  <si>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</si>
  <si>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</si>
  <si>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</si>
  <si>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</si>
  <si>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</si>
  <si>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</si>
  <si>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</si>
  <si>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</si>
  <si>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</si>
  <si>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</si>
  <si>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</si>
  <si>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</si>
  <si>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</si>
  <si>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</si>
  <si>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</si>
  <si>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</si>
  <si>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</si>
  <si>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</si>
  <si>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</si>
  <si>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</si>
  <si>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</si>
  <si>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</si>
  <si>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</si>
  <si>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</si>
  <si>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</si>
  <si>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</si>
  <si>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</si>
  <si>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</si>
  <si>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</si>
  <si>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</si>
  <si>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</si>
  <si>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</si>
  <si>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</si>
  <si>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</si>
  <si>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</si>
  <si>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</si>
  <si>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</si>
  <si>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</si>
  <si>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</si>
  <si>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</si>
  <si>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</si>
  <si>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</si>
  <si>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</si>
  <si>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</si>
  <si>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</si>
  <si>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</si>
  <si>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</si>
  <si>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</si>
  <si>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</si>
  <si>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</si>
  <si>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</si>
  <si>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</si>
  <si>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</si>
  <si>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</si>
  <si>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</si>
  <si>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</si>
  <si>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</si>
  <si>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</si>
  <si>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</si>
  <si>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</si>
  <si>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</si>
  <si>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</si>
  <si>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</si>
  <si>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</si>
  <si>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</si>
  <si>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</si>
  <si>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</si>
  <si>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</si>
  <si>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</si>
  <si>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</si>
  <si>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</si>
  <si>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</si>
  <si>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</si>
  <si>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</si>
  <si>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</si>
  <si>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</si>
  <si>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</si>
  <si>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</si>
  <si>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</si>
  <si>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</si>
  <si>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</si>
  <si>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</si>
  <si>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</si>
  <si>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</si>
  <si>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</si>
  <si>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</si>
  <si>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</si>
  <si>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</si>
  <si>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</si>
  <si>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</si>
  <si>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</si>
  <si>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</si>
  <si>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</si>
  <si>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</si>
  <si>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</si>
  <si>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</si>
  <si>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</si>
  <si>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</si>
  <si>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</si>
  <si>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</si>
  <si>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</si>
  <si>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</si>
  <si>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</si>
  <si>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</si>
  <si>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</si>
  <si>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</si>
  <si>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</si>
  <si>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</si>
  <si>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</si>
  <si>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</si>
  <si>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</si>
  <si>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</si>
  <si>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</si>
  <si>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</si>
  <si>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</si>
  <si>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</si>
  <si>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</si>
  <si>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</si>
  <si>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</si>
  <si>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</si>
  <si>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</si>
  <si>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</si>
  <si>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</si>
  <si>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</si>
  <si>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</si>
  <si>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</si>
  <si>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</si>
  <si>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</si>
  <si>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</si>
  <si>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</si>
  <si>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</si>
  <si>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</si>
  <si>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</si>
  <si>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</si>
  <si>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</si>
  <si>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</si>
  <si>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</si>
  <si>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</si>
  <si>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</si>
  <si>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</si>
  <si>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</si>
  <si>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</si>
  <si>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</si>
  <si>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</si>
  <si>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</si>
  <si>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</si>
  <si>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</si>
  <si>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</si>
  <si>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</si>
  <si>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</si>
  <si>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</si>
  <si>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</si>
  <si>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</si>
  <si>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</si>
  <si>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</si>
  <si>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</si>
  <si>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</si>
  <si>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</si>
  <si>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</si>
  <si>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</si>
  <si>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</si>
  <si>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</si>
  <si>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</si>
  <si>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</si>
  <si>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</si>
  <si>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</si>
  <si>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</si>
  <si>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</si>
  <si>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</si>
  <si>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</si>
  <si>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</si>
  <si>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</si>
  <si>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</si>
  <si>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</si>
  <si>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</si>
  <si>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</si>
  <si>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</si>
  <si>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</si>
  <si>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</si>
  <si>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</si>
  <si>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</si>
  <si>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</si>
  <si>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</si>
  <si>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</si>
  <si>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</si>
  <si>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</si>
  <si>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</si>
  <si>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</si>
  <si>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</si>
  <si>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</si>
  <si>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</si>
  <si>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</si>
  <si>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</si>
  <si>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</si>
  <si>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</si>
  <si>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</si>
  <si>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</si>
  <si>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</si>
  <si>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</si>
  <si>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</si>
  <si>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</si>
  <si>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</si>
  <si>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</si>
  <si>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</si>
  <si>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</si>
  <si>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</si>
  <si>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</si>
  <si>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</si>
  <si>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</si>
  <si>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</si>
  <si>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</si>
  <si>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</si>
  <si>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</si>
  <si>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</si>
  <si>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</si>
  <si>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</si>
  <si>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</si>
  <si>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</si>
  <si>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</si>
  <si>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</si>
  <si>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</si>
  <si>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</si>
  <si>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</si>
  <si>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</si>
  <si>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</si>
  <si>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</si>
  <si>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</si>
  <si>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</si>
  <si>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</si>
  <si>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</si>
  <si>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</si>
  <si>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</si>
  <si>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</si>
  <si>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</si>
  <si>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</si>
  <si>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</si>
  <si>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</si>
  <si>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</si>
  <si>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</si>
  <si>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</si>
  <si>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</si>
  <si>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</si>
  <si>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</si>
  <si>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</si>
  <si>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</si>
  <si>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</si>
  <si>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</si>
  <si>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</si>
  <si>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</si>
  <si>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</si>
  <si>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</si>
  <si>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</si>
  <si>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</si>
  <si>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</si>
  <si>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</si>
  <si>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</si>
  <si>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</si>
  <si>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</si>
  <si>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</si>
  <si>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</si>
  <si>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</si>
  <si>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</si>
  <si>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</si>
  <si>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</si>
  <si>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</si>
  <si>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</si>
  <si>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</si>
  <si>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</si>
  <si>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</si>
  <si>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</si>
  <si>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</si>
  <si>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</si>
  <si>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</si>
  <si>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</si>
  <si>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</si>
  <si>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</si>
  <si>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</si>
  <si>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</si>
  <si>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</si>
  <si>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</si>
  <si>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</si>
  <si>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</si>
  <si>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</si>
  <si>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</si>
  <si>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</si>
  <si>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</si>
  <si>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</si>
  <si>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</si>
  <si>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</si>
  <si>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</si>
  <si>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</si>
  <si>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</si>
  <si>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</si>
  <si>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</si>
  <si>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</si>
  <si>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</si>
  <si>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</si>
  <si>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</si>
  <si>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</si>
  <si>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</si>
  <si>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</si>
  <si>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</si>
  <si>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</si>
  <si>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</si>
  <si>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</si>
  <si>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</si>
  <si>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</si>
  <si>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</si>
  <si>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</si>
  <si>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</si>
  <si>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</si>
  <si>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</si>
  <si>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</si>
  <si>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</si>
  <si>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</si>
  <si>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</si>
  <si>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</si>
  <si>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</si>
  <si>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</si>
  <si>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</si>
  <si>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</si>
  <si>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</si>
  <si>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</si>
  <si>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</si>
  <si>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</si>
  <si>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</si>
  <si>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</si>
  <si>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</si>
  <si>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</si>
  <si>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</si>
  <si>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</si>
  <si>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</si>
  <si>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</si>
  <si>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</si>
  <si>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</si>
  <si>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</si>
  <si>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</si>
  <si>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</si>
  <si>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</si>
  <si>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</si>
  <si>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</si>
  <si>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</si>
  <si>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</si>
  <si>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</si>
  <si>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</si>
  <si>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</si>
  <si>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</si>
  <si>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</si>
  <si>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</si>
  <si>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</si>
  <si>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</si>
  <si>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</si>
  <si>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</si>
  <si>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</si>
  <si>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</si>
  <si>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</si>
  <si>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</si>
  <si>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</si>
  <si>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</si>
  <si>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</si>
  <si>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</si>
  <si>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</si>
  <si>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</si>
  <si>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</si>
  <si>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</si>
  <si>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</si>
  <si>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</si>
  <si>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</si>
  <si>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</si>
  <si>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</si>
  <si>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</si>
  <si>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</si>
  <si>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</si>
  <si>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</si>
  <si>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</si>
  <si>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</si>
  <si>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</si>
  <si>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</si>
  <si>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</si>
  <si>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</si>
  <si>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</si>
  <si>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</si>
  <si>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</si>
  <si>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</si>
  <si>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</si>
  <si>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</si>
  <si>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</si>
  <si>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</si>
  <si>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</si>
  <si>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</si>
  <si>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</si>
  <si>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</si>
  <si>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</si>
  <si>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</si>
  <si>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</si>
  <si>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</si>
  <si>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</si>
  <si>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</si>
  <si>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</si>
  <si>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</si>
  <si>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</si>
  <si>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</si>
  <si>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</si>
  <si>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</si>
  <si>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</si>
  <si>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</si>
  <si>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</si>
  <si>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</si>
  <si>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</si>
  <si>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</si>
  <si>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</si>
  <si>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</si>
  <si>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</si>
  <si>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</si>
  <si>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</si>
  <si>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</si>
  <si>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</si>
  <si>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</si>
  <si>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</si>
  <si>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</si>
  <si>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</si>
  <si>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</si>
  <si>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</si>
  <si>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</si>
  <si>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</si>
  <si>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</si>
  <si>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</si>
  <si>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</si>
  <si>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</si>
  <si>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</si>
  <si>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</si>
  <si>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</si>
  <si>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</si>
  <si>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</si>
  <si>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</si>
  <si>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</si>
  <si>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</si>
  <si>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</si>
  <si>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</si>
  <si>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</si>
  <si>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</si>
  <si>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</si>
  <si>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</si>
  <si>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</si>
  <si>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</si>
  <si>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</si>
  <si>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</si>
  <si>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</si>
  <si>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</si>
  <si>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</si>
  <si>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</si>
  <si>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</si>
  <si>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</si>
  <si>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</si>
  <si>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</si>
  <si>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</si>
  <si>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</si>
  <si>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</si>
  <si>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</si>
  <si>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</si>
  <si>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</si>
  <si>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</si>
  <si>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</si>
  <si>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</si>
  <si>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</si>
  <si>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</si>
  <si>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</si>
  <si>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</si>
  <si>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</si>
  <si>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</si>
  <si>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</si>
  <si>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</si>
  <si>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</si>
  <si>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</si>
  <si>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</si>
  <si>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</si>
  <si>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</si>
  <si>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</si>
  <si>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</si>
  <si>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</si>
  <si>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</si>
  <si>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</si>
  <si>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</si>
  <si>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</si>
  <si>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</si>
  <si>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</si>
  <si>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</si>
  <si>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</si>
  <si>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</si>
  <si>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</si>
  <si>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</si>
  <si>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</si>
  <si>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</si>
  <si>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</si>
  <si>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</si>
  <si>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</si>
  <si>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</si>
  <si>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</si>
  <si>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</si>
  <si>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</si>
  <si>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</si>
  <si>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</si>
  <si>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</si>
  <si>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</si>
  <si>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</si>
  <si>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</si>
  <si>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</si>
  <si>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</si>
  <si>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</si>
  <si>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</si>
  <si>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</si>
  <si>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</si>
  <si>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</si>
  <si>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</si>
  <si>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</si>
  <si>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</si>
  <si>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</si>
  <si>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</si>
  <si>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</si>
  <si>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</si>
  <si>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</si>
  <si>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</si>
  <si>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</si>
  <si>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</si>
  <si>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</si>
  <si>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</si>
  <si>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</si>
  <si>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</si>
  <si>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</si>
  <si>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</si>
  <si>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</si>
  <si>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</si>
  <si>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</si>
  <si>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</si>
  <si>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</si>
  <si>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</si>
  <si>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</si>
  <si>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</si>
  <si>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</si>
  <si>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</si>
  <si>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</si>
  <si>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</si>
  <si>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</si>
  <si>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</si>
  <si>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</si>
  <si>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</si>
  <si>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</si>
  <si>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</si>
  <si>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</si>
  <si>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</si>
  <si>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</si>
  <si>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</si>
  <si>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</si>
  <si>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</si>
  <si>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</si>
  <si>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</si>
  <si>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</si>
  <si>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</si>
  <si>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</si>
  <si>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</si>
  <si>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</si>
  <si>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</si>
  <si>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</si>
  <si>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</si>
  <si>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</si>
  <si>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</si>
  <si>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</si>
  <si>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</si>
  <si>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</si>
  <si>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</si>
  <si>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</si>
  <si>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</si>
  <si>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</si>
  <si>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</si>
  <si>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</si>
  <si>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</si>
  <si>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</si>
  <si>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</si>
  <si>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</si>
  <si>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</si>
  <si>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</si>
  <si>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</si>
  <si>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</si>
  <si>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</si>
  <si>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</si>
  <si>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</si>
  <si>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</si>
  <si>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</si>
  <si>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</si>
  <si>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</si>
  <si>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</si>
  <si>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</si>
  <si>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</si>
  <si>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</si>
  <si>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</si>
  <si>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</si>
  <si>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</si>
  <si>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</si>
  <si>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</si>
  <si>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</si>
  <si>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</si>
  <si>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</si>
  <si>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</si>
  <si>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</si>
  <si>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</si>
  <si>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</si>
  <si>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</si>
  <si>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</si>
  <si>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</si>
  <si>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</si>
  <si>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</si>
  <si>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</si>
  <si>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</si>
  <si>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</si>
  <si>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</si>
  <si>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</si>
  <si>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</si>
  <si>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</si>
  <si>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</si>
  <si>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</si>
  <si>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</si>
  <si>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</si>
  <si>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</si>
  <si>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</si>
  <si>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</si>
  <si>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</si>
  <si>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</si>
  <si>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</si>
  <si>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</si>
  <si>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</si>
  <si>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</si>
  <si>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</si>
  <si>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</si>
  <si>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</si>
  <si>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</si>
  <si>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</si>
  <si>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</si>
  <si>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</si>
  <si>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</si>
  <si>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</si>
  <si>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</si>
  <si>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</si>
  <si>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</si>
  <si>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</si>
  <si>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</si>
  <si>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</si>
  <si>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</si>
  <si>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</si>
  <si>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</si>
  <si>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</si>
  <si>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</si>
  <si>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</si>
  <si>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</si>
  <si>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</si>
  <si>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</si>
  <si>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</si>
  <si>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</si>
  <si>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</si>
  <si>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</si>
  <si>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</si>
  <si>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</si>
  <si>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</si>
  <si>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</si>
  <si>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</si>
  <si>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</si>
  <si>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</si>
  <si>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</si>
  <si>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</si>
  <si>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</si>
  <si>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</si>
  <si>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</si>
  <si>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</si>
  <si>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</si>
  <si>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</si>
  <si>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</si>
  <si>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</si>
  <si>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</si>
  <si>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</si>
  <si>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</si>
  <si>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</si>
  <si>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</si>
  <si>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</si>
  <si>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</si>
  <si>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</si>
  <si>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</si>
  <si>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</si>
  <si>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</si>
  <si>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</si>
  <si>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</si>
  <si>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</si>
  <si>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</si>
  <si>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</si>
  <si>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</si>
  <si>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</si>
  <si>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</si>
  <si>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</si>
  <si>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</si>
  <si>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</si>
  <si>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</si>
  <si>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</si>
  <si>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</si>
  <si>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</si>
  <si>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</si>
  <si>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</si>
  <si>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</si>
  <si>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</si>
  <si>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</si>
  <si>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</si>
  <si>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</si>
  <si>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</si>
  <si>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</si>
  <si>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</si>
  <si>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</si>
  <si>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</si>
  <si>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</si>
  <si>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</si>
  <si>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</si>
  <si>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</si>
  <si>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</si>
  <si>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</si>
  <si>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</si>
  <si>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</si>
  <si>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</si>
  <si>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</si>
  <si>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</si>
  <si>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</si>
  <si>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</si>
  <si>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</si>
  <si>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</si>
  <si>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</si>
  <si>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</si>
  <si>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</si>
  <si>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</si>
  <si>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</si>
  <si>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</si>
  <si>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</si>
  <si>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</si>
  <si>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</si>
  <si>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</si>
  <si>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</si>
  <si>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</si>
  <si>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</si>
  <si>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</si>
  <si>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</si>
  <si>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</si>
  <si>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</si>
  <si>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</si>
  <si>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</si>
  <si>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</si>
  <si>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</si>
  <si>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</si>
  <si>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</si>
  <si>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</si>
  <si>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</si>
  <si>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</si>
  <si>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</si>
  <si>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</si>
  <si>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</si>
  <si>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</si>
  <si>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</si>
  <si>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</si>
  <si>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</si>
  <si>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</si>
  <si>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</si>
  <si>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</si>
  <si>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</si>
  <si>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</si>
  <si>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</si>
  <si>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</si>
  <si>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</si>
  <si>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</si>
  <si>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</si>
  <si>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</si>
  <si>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</si>
  <si>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</si>
  <si>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</si>
  <si>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</si>
  <si>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</si>
  <si>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</si>
  <si>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</si>
  <si>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</si>
  <si>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</si>
  <si>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</si>
  <si>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</si>
  <si>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</si>
  <si>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</si>
  <si>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</si>
  <si>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</si>
  <si>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</si>
  <si>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</si>
  <si>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</si>
  <si>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</si>
  <si>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</si>
  <si>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</si>
  <si>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</si>
  <si>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</si>
  <si>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</si>
  <si>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</si>
  <si>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</si>
  <si>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</si>
  <si>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</si>
  <si>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</si>
  <si>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</si>
  <si>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</si>
  <si>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</si>
  <si>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</si>
  <si>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</si>
  <si>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</si>
  <si>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</si>
  <si>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</si>
  <si>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</si>
  <si>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</si>
  <si>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</si>
  <si>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</si>
  <si>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</si>
  <si>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</si>
  <si>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</si>
  <si>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</si>
  <si>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</si>
  <si>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</si>
  <si>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</si>
  <si>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</si>
  <si>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</si>
  <si>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</si>
  <si>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</si>
  <si>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</si>
  <si>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</si>
  <si>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</si>
  <si>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</si>
  <si>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</si>
  <si>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</si>
  <si>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</si>
  <si>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</si>
  <si>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</si>
  <si>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</si>
  <si>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</si>
  <si>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</si>
  <si>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</si>
  <si>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</si>
  <si>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</si>
  <si>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</si>
  <si>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</si>
  <si>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</si>
  <si>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</si>
  <si>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</si>
  <si>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</si>
  <si>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</si>
  <si>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</si>
  <si>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</si>
  <si>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</si>
  <si>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</si>
  <si>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</si>
  <si>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</si>
  <si>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</si>
  <si>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</si>
  <si>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</si>
  <si>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</si>
  <si>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</si>
  <si>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</si>
  <si>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</si>
  <si>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</si>
  <si>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</si>
  <si>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</si>
  <si>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</si>
  <si>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</si>
  <si>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</si>
  <si>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</si>
  <si>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</si>
  <si>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</si>
  <si>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</si>
  <si>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</si>
  <si>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</si>
  <si>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</si>
  <si>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</si>
  <si>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</si>
  <si>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</si>
  <si>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</si>
  <si>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</si>
  <si>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</si>
  <si>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</si>
  <si>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</si>
  <si>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</si>
  <si>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</si>
  <si>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</si>
  <si>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</si>
  <si>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</si>
  <si>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</si>
  <si>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</si>
  <si>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</si>
  <si>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</si>
  <si>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</si>
  <si>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</si>
  <si>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</si>
  <si>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</si>
  <si>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</si>
  <si>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</si>
  <si>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</si>
  <si>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</si>
  <si>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</si>
  <si>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</si>
  <si>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</si>
  <si>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</si>
  <si>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</si>
  <si>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</si>
  <si>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</si>
  <si>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</si>
  <si>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</si>
  <si>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</si>
  <si>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</si>
  <si>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</si>
  <si>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</si>
  <si>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</si>
  <si>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</si>
  <si>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</si>
  <si>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</si>
  <si>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</si>
  <si>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</si>
  <si>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</si>
  <si>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</si>
  <si>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</si>
  <si>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</si>
  <si>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</si>
  <si>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</si>
  <si>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</si>
  <si>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</si>
  <si>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</si>
  <si>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</si>
  <si>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</si>
  <si>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</si>
  <si>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</si>
  <si>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</si>
  <si>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</si>
  <si>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</si>
  <si>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</si>
  <si>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</si>
  <si>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</si>
  <si>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</si>
  <si>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</si>
  <si>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</si>
  <si>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</si>
  <si>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</si>
  <si>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</si>
  <si>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</si>
  <si>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</si>
  <si>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</si>
  <si>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</si>
  <si>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</si>
  <si>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</si>
  <si>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</si>
  <si>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</si>
  <si>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</si>
  <si>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</si>
  <si>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</si>
  <si>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</si>
  <si>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</si>
  <si>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</si>
  <si>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</si>
  <si>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</si>
  <si>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</si>
  <si>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</si>
  <si>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</si>
  <si>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</si>
  <si>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</si>
  <si>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</si>
  <si>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</si>
  <si>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</si>
  <si>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</si>
  <si>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</si>
  <si>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</si>
  <si>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</si>
  <si>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</si>
  <si>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</si>
  <si>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</si>
  <si>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</si>
  <si>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</si>
  <si>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</si>
  <si>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</si>
  <si>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</si>
  <si>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</si>
  <si>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</si>
  <si>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</si>
  <si>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</si>
  <si>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</si>
  <si>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</si>
  <si>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</si>
  <si>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</si>
  <si>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</si>
  <si>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</si>
  <si>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</si>
  <si>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</si>
  <si>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</si>
  <si>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</si>
  <si>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</si>
  <si>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</si>
  <si>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</si>
  <si>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</si>
  <si>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</si>
  <si>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</si>
  <si>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</si>
  <si>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</si>
  <si>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</si>
  <si>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</si>
  <si>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</si>
  <si>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</si>
  <si>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</si>
  <si>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</si>
  <si>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</si>
  <si>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</si>
  <si>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</si>
  <si>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</si>
  <si>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</si>
  <si>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</si>
  <si>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</si>
  <si>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</si>
  <si>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</si>
  <si>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</si>
  <si>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</si>
  <si>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</si>
  <si>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</si>
  <si>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</si>
  <si>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</si>
  <si>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</si>
  <si>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</si>
  <si>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</si>
  <si>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</si>
  <si>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</si>
  <si>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</si>
  <si>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</si>
  <si>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</si>
  <si>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</si>
  <si>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</si>
  <si>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</si>
  <si>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</si>
  <si>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</si>
  <si>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</si>
  <si>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</si>
  <si>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</si>
  <si>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</si>
  <si>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</si>
  <si>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</si>
  <si>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</si>
  <si>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</si>
  <si>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</si>
  <si>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</si>
  <si>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</si>
  <si>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</si>
  <si>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</si>
  <si>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</si>
  <si>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</si>
  <si>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</si>
  <si>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</si>
  <si>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</si>
  <si>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</si>
  <si>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</si>
  <si>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</si>
  <si>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</si>
  <si>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</si>
  <si>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</si>
  <si>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</si>
  <si>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</si>
  <si>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</si>
  <si>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</si>
  <si>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</si>
  <si>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</si>
  <si>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</si>
  <si>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</si>
  <si>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</si>
  <si>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</si>
  <si>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</si>
  <si>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</si>
  <si>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</si>
  <si>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</si>
  <si>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</si>
  <si>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</si>
  <si>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</si>
  <si>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</si>
  <si>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</si>
  <si>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</si>
  <si>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</si>
  <si>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</si>
  <si>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</si>
  <si>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</si>
  <si>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</si>
  <si>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</si>
  <si>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</si>
  <si>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</si>
  <si>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</si>
  <si>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</si>
  <si>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</si>
  <si>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</si>
  <si>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</si>
  <si>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</si>
  <si>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</si>
  <si>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</si>
  <si>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</si>
  <si>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</si>
  <si>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</si>
  <si>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</si>
  <si>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</si>
  <si>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</si>
  <si>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</si>
  <si>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</si>
  <si>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</si>
  <si>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</si>
  <si>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</si>
  <si>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</si>
  <si>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</si>
  <si>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</si>
  <si>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</si>
  <si>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</si>
  <si>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</si>
  <si>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</si>
  <si>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</si>
  <si>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</si>
  <si>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</si>
  <si>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</si>
  <si>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</si>
  <si>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</si>
  <si>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</si>
  <si>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</si>
  <si>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</si>
  <si>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</si>
  <si>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</si>
  <si>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</si>
  <si>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</si>
  <si>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</si>
  <si>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</si>
  <si>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</si>
  <si>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</si>
  <si>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</si>
  <si>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</si>
  <si>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</si>
  <si>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</si>
  <si>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</si>
  <si>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</si>
  <si>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</si>
  <si>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</si>
  <si>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</si>
  <si>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</si>
  <si>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</si>
  <si>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</si>
  <si>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</si>
  <si>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</si>
  <si>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</si>
  <si>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</si>
  <si>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</si>
  <si>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</si>
  <si>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</si>
  <si>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</si>
  <si>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</si>
  <si>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</si>
  <si>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</si>
  <si>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</si>
  <si>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</si>
  <si>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</si>
  <si>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</si>
  <si>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</si>
  <si>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</si>
  <si>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</si>
  <si>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</si>
  <si>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</si>
  <si>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</si>
  <si>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</si>
  <si>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</si>
  <si>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</si>
  <si>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</si>
  <si>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</si>
  <si>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</si>
  <si>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</si>
  <si>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</si>
  <si>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</si>
  <si>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</si>
  <si>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</si>
  <si>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</si>
  <si>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</si>
  <si>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</si>
  <si>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</si>
  <si>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</si>
  <si>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</si>
  <si>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</si>
  <si>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</si>
  <si>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</si>
  <si>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</si>
  <si>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</si>
  <si>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</si>
  <si>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</si>
  <si>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</si>
  <si>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</si>
  <si>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</si>
  <si>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</si>
  <si>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</si>
  <si>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</si>
  <si>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</si>
  <si>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</si>
  <si>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</si>
  <si>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</si>
  <si>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</si>
  <si>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</si>
  <si>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</si>
  <si>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</si>
  <si>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</si>
  <si>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</si>
  <si>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</si>
  <si>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</si>
  <si>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</si>
  <si>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</si>
  <si>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</si>
  <si>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</si>
  <si>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</si>
  <si>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</si>
  <si>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</si>
  <si>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</si>
  <si>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</si>
  <si>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</si>
  <si>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</si>
  <si>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</si>
  <si>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</si>
  <si>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</si>
  <si>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</si>
  <si>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</si>
  <si>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</si>
  <si>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</si>
  <si>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</si>
  <si>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</si>
  <si>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</si>
  <si>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</si>
  <si>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</si>
  <si>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</si>
  <si>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</si>
  <si>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</si>
  <si>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</si>
  <si>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</si>
  <si>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</si>
  <si>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</si>
  <si>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</si>
  <si>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</si>
  <si>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</si>
  <si>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</si>
  <si>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</si>
  <si>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</si>
  <si>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</si>
  <si>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</si>
  <si>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</si>
  <si>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</si>
  <si>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</si>
  <si>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</si>
  <si>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</si>
  <si>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</si>
  <si>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</si>
  <si>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</si>
  <si>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</si>
  <si>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</si>
  <si>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</si>
  <si>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</si>
  <si>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</si>
  <si>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</si>
  <si>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</si>
  <si>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</si>
  <si>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</si>
  <si>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</si>
  <si>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</si>
  <si>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</si>
  <si>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</si>
  <si>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</si>
  <si>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</si>
  <si>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</si>
  <si>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</si>
  <si>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</si>
  <si>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</si>
  <si>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</si>
  <si>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</si>
  <si>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</si>
  <si>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</si>
  <si>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</si>
  <si>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</si>
  <si>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</si>
  <si>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</si>
  <si>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</si>
  <si>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</si>
  <si>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</si>
  <si>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</si>
  <si>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</si>
  <si>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</si>
  <si>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</si>
  <si>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</si>
  <si>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</si>
  <si>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</si>
  <si>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</si>
  <si>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</si>
  <si>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</si>
  <si>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</si>
  <si>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</si>
  <si>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</si>
  <si>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</si>
  <si>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</si>
  <si>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</si>
  <si>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</si>
  <si>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</si>
  <si>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</si>
  <si>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</si>
  <si>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</si>
  <si>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</si>
  <si>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</si>
  <si>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</si>
  <si>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</si>
  <si>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</si>
  <si>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</si>
  <si>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</si>
  <si>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</si>
  <si>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</si>
  <si>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</si>
  <si>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</si>
  <si>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</si>
  <si>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</si>
  <si>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</si>
  <si>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</si>
  <si>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</si>
  <si>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</si>
  <si>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</si>
  <si>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</si>
  <si>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</si>
  <si>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</si>
  <si>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</si>
  <si>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</si>
  <si>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</si>
  <si>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</si>
  <si>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</si>
  <si>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</si>
  <si>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</si>
  <si>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</si>
  <si>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</si>
  <si>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</si>
  <si>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</si>
  <si>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</si>
  <si>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</si>
  <si>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</si>
  <si>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</si>
  <si>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</si>
  <si>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</si>
  <si>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</si>
  <si>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</si>
  <si>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</si>
  <si>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</si>
  <si>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</si>
  <si>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</si>
  <si>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</si>
  <si>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</si>
  <si>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</si>
  <si>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</si>
  <si>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</si>
  <si>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</si>
  <si>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</si>
  <si>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</si>
  <si>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</si>
  <si>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</si>
  <si>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</si>
  <si>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</si>
  <si>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</si>
  <si>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</si>
  <si>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</si>
  <si>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</si>
  <si>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</si>
  <si>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</si>
  <si>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</si>
  <si>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</si>
  <si>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</si>
  <si>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</si>
  <si>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</si>
  <si>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</si>
  <si>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</si>
  <si>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</si>
  <si>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</si>
  <si>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</si>
  <si>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</si>
  <si>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</si>
  <si>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</si>
  <si>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</si>
  <si>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</si>
  <si>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</si>
  <si>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</si>
  <si>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</si>
  <si>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</si>
  <si>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</si>
  <si>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</si>
  <si>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</si>
  <si>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</si>
  <si>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</si>
  <si>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</si>
  <si>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</si>
  <si>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</si>
  <si>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</si>
  <si>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</si>
  <si>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</si>
  <si>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</si>
  <si>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</si>
  <si>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</si>
  <si>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</si>
  <si>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</si>
  <si>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</si>
  <si>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</si>
  <si>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</si>
  <si>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</si>
  <si>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</si>
  <si>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</si>
  <si>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</si>
  <si>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</si>
  <si>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</si>
  <si>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</si>
  <si>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</si>
  <si>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</si>
  <si>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</si>
  <si>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</si>
  <si>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</si>
  <si>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</si>
  <si>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</si>
  <si>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</si>
  <si>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</si>
  <si>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</si>
  <si>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</si>
  <si>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</si>
  <si>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</si>
  <si>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</si>
  <si>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</si>
  <si>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</si>
  <si>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</si>
  <si>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</si>
  <si>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</si>
  <si>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</si>
  <si>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</si>
  <si>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</si>
  <si>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</si>
  <si>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</si>
  <si>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</si>
  <si>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</si>
  <si>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</si>
  <si>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</si>
  <si>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</si>
  <si>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</si>
  <si>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</si>
  <si>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</si>
  <si>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</si>
  <si>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</si>
  <si>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</si>
  <si>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</si>
  <si>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</si>
  <si>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</si>
  <si>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</si>
  <si>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</si>
  <si>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</si>
  <si>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</si>
  <si>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</si>
  <si>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</si>
  <si>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</si>
  <si>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</si>
  <si>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</si>
  <si>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</si>
  <si>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</si>
  <si>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</si>
  <si>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</si>
  <si>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</si>
  <si>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</si>
  <si>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</si>
  <si>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</si>
  <si>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</si>
  <si>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</si>
  <si>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</si>
  <si>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</si>
  <si>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</si>
  <si>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</si>
  <si>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</si>
  <si>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</si>
  <si>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</si>
  <si>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</si>
  <si>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</si>
  <si>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</si>
  <si>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</si>
  <si>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</si>
  <si>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</si>
  <si>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</si>
  <si>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</si>
  <si>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</si>
  <si>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</si>
  <si>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</si>
  <si>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</si>
  <si>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</si>
  <si>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</si>
  <si>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</si>
  <si>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</si>
  <si>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</si>
  <si>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</si>
  <si>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</si>
  <si>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</si>
  <si>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</si>
  <si>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</si>
  <si>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</si>
  <si>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</si>
  <si>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</si>
  <si>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</si>
  <si>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</si>
  <si>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</si>
  <si>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</si>
  <si>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</si>
  <si>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</si>
  <si>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</si>
  <si>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</si>
  <si>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</si>
  <si>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</si>
  <si>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</si>
  <si>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</si>
  <si>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</si>
  <si>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</si>
  <si>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</si>
  <si>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</si>
  <si>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</si>
  <si>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</si>
  <si>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</si>
  <si>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</si>
  <si>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</si>
  <si>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</si>
  <si>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</si>
  <si>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</si>
  <si>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</si>
  <si>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</si>
  <si>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</si>
  <si>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</si>
  <si>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</si>
  <si>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</si>
  <si>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</si>
  <si>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</si>
  <si>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</si>
  <si>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</si>
  <si>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</si>
  <si>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</si>
  <si>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</si>
  <si>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</si>
  <si>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</si>
  <si>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</si>
  <si>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</si>
  <si>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</si>
  <si>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</si>
  <si>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</si>
  <si>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</si>
  <si>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</si>
  <si>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</si>
  <si>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</si>
  <si>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</si>
  <si>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</si>
  <si>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</si>
  <si>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</si>
  <si>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</si>
  <si>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</si>
  <si>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</si>
  <si>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</si>
  <si>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</si>
  <si>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</si>
  <si>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</si>
  <si>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</si>
  <si>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</si>
  <si>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</si>
  <si>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</si>
  <si>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</si>
  <si>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</si>
  <si>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</si>
  <si>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</si>
  <si>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</si>
  <si>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</si>
  <si>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</si>
  <si>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</si>
  <si>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</si>
  <si>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</si>
  <si>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</si>
  <si>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</si>
  <si>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</si>
  <si>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</si>
  <si>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</si>
  <si>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</si>
  <si>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</si>
  <si>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</si>
  <si>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</si>
  <si>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</si>
  <si>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</si>
  <si>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</si>
  <si>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</si>
  <si>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</si>
  <si>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</si>
  <si>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</si>
  <si>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</si>
  <si>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</si>
  <si>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</si>
  <si>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</si>
  <si>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</si>
  <si>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</si>
  <si>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</si>
  <si>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</si>
  <si>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</si>
  <si>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</si>
  <si>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</si>
  <si>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</si>
  <si>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</si>
  <si>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</si>
  <si>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</si>
  <si>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</si>
  <si>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</si>
  <si>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</si>
  <si>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</si>
  <si>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</si>
  <si>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</si>
  <si>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</si>
  <si>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</si>
  <si>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</si>
  <si>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</si>
  <si>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</si>
  <si>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</si>
  <si>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</si>
  <si>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</si>
  <si>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</si>
  <si>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</si>
  <si>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</si>
  <si>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</si>
  <si>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</si>
  <si>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</si>
  <si>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</si>
  <si>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</si>
  <si>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</si>
  <si>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</si>
  <si>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</si>
  <si>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</si>
  <si>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</si>
  <si>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</si>
  <si>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</si>
  <si>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</si>
  <si>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</si>
  <si>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</si>
  <si>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</si>
  <si>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</si>
  <si>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</si>
  <si>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</si>
  <si>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</si>
  <si>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</si>
  <si>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</si>
  <si>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</si>
  <si>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</si>
  <si>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</si>
  <si>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</si>
  <si>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</si>
  <si>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</si>
  <si>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</si>
  <si>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</si>
  <si>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</si>
  <si>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</si>
  <si>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</si>
  <si>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</si>
  <si>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</si>
  <si>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</si>
  <si>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</si>
  <si>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</si>
  <si>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</si>
  <si>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</si>
  <si>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</si>
  <si>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</si>
  <si>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</si>
  <si>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</si>
  <si>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</si>
  <si>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</si>
  <si>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</si>
  <si>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</si>
  <si>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</si>
  <si>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</si>
  <si>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</si>
  <si>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</si>
  <si>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</si>
  <si>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</si>
  <si>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</si>
  <si>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</si>
  <si>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</si>
  <si>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</si>
  <si>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</si>
  <si>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</si>
  <si>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</si>
  <si>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</si>
  <si>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</si>
  <si>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</si>
  <si>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</si>
  <si>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</si>
  <si>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</si>
  <si>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</si>
  <si>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</si>
  <si>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</si>
  <si>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</si>
  <si>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</si>
  <si>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</si>
  <si>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</si>
  <si>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</si>
  <si>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</si>
  <si>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</si>
  <si>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</si>
  <si>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</si>
  <si>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</si>
  <si>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</si>
  <si>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</si>
  <si>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</si>
  <si>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</si>
  <si>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</si>
  <si>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</si>
  <si>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</si>
  <si>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</si>
  <si>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</si>
  <si>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</si>
  <si>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</si>
  <si>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</si>
  <si>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</si>
  <si>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</si>
  <si>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</si>
  <si>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</si>
  <si>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</si>
  <si>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</si>
  <si>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</si>
  <si>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</si>
  <si>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</si>
  <si>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</si>
  <si>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</si>
  <si>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</si>
  <si>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</si>
  <si>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</si>
  <si>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</si>
  <si>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</si>
  <si>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</si>
  <si>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</si>
  <si>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</si>
  <si>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</si>
  <si>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</si>
  <si>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</si>
  <si>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</si>
  <si>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</si>
  <si>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</si>
  <si>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</si>
  <si>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</si>
  <si>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</si>
  <si>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</si>
  <si>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</si>
  <si>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</si>
  <si>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</si>
  <si>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</si>
  <si>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</si>
  <si>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</si>
  <si>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</si>
  <si>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</si>
  <si>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</si>
  <si>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</si>
  <si>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</si>
  <si>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</si>
  <si>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</si>
  <si>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</si>
  <si>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</si>
  <si>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</si>
  <si>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</si>
  <si>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</si>
  <si>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</si>
  <si>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</si>
  <si>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</si>
  <si>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</si>
  <si>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</si>
  <si>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</si>
  <si>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</si>
  <si>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</si>
  <si>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</si>
  <si>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</si>
  <si>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</si>
  <si>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</si>
  <si>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</si>
  <si>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</si>
  <si>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</si>
  <si>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</si>
  <si>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</si>
  <si>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</si>
  <si>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</si>
  <si>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</si>
  <si>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</si>
  <si>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</si>
  <si>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</si>
  <si>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</si>
  <si>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</si>
  <si>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</si>
  <si>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</si>
  <si>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</si>
  <si>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</si>
  <si>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</si>
  <si>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</si>
  <si>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</si>
  <si>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</si>
  <si>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</si>
  <si>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</si>
  <si>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</si>
  <si>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</si>
  <si>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</si>
  <si>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</si>
  <si>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</si>
  <si>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</si>
  <si>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</si>
  <si>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</si>
  <si>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</si>
  <si>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</si>
  <si>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</si>
  <si>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</si>
  <si>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</si>
  <si>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</si>
  <si>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</si>
  <si>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</si>
  <si>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</si>
  <si>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</si>
  <si>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</si>
  <si>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</si>
  <si>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</si>
  <si>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</si>
  <si>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</si>
  <si>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</si>
  <si>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</si>
  <si>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</si>
  <si>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</si>
  <si>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</si>
  <si>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</si>
  <si>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</si>
  <si>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</si>
  <si>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</si>
  <si>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</si>
  <si>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</si>
  <si>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</si>
  <si>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</si>
  <si>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</si>
  <si>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</si>
  <si>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</si>
  <si>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</si>
  <si>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</si>
  <si>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</si>
  <si>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</si>
  <si>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</si>
  <si>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</si>
  <si>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</si>
  <si>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</si>
  <si>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</si>
  <si>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</si>
  <si>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</si>
  <si>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</si>
  <si>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</si>
  <si>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</si>
  <si>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</si>
  <si>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</si>
  <si>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</si>
  <si>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</si>
  <si>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</si>
  <si>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</si>
  <si>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</si>
  <si>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</si>
  <si>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</si>
  <si>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</si>
  <si>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</si>
  <si>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</si>
  <si>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</si>
  <si>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</si>
  <si>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</si>
  <si>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</si>
  <si>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</si>
  <si>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</si>
  <si>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</si>
  <si>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</si>
  <si>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</si>
  <si>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</si>
  <si>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</si>
  <si>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</si>
  <si>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</si>
  <si>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</si>
  <si>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</si>
  <si>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</si>
  <si>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</si>
  <si>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</si>
  <si>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</si>
  <si>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</si>
  <si>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</si>
  <si>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</si>
  <si>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</si>
  <si>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</si>
  <si>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</si>
  <si>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</si>
  <si>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</si>
  <si>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</si>
  <si>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</si>
  <si>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</si>
  <si>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</si>
  <si>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</si>
  <si>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</si>
  <si>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</si>
  <si>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</si>
  <si>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</si>
  <si>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</si>
  <si>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</si>
  <si>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</si>
  <si>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</si>
  <si>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</si>
  <si>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</si>
  <si>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</si>
  <si>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</si>
  <si>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</si>
  <si>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</si>
  <si>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</si>
  <si>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</si>
  <si>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</si>
  <si>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</si>
  <si>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</si>
  <si>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</si>
  <si>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</si>
  <si>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</si>
  <si>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</si>
  <si>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</si>
  <si>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</si>
  <si>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</si>
  <si>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</si>
  <si>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</si>
  <si>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</si>
  <si>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</si>
  <si>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</si>
  <si>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</si>
  <si>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</si>
  <si>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</si>
  <si>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</si>
  <si>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</si>
  <si>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</si>
  <si>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</si>
  <si>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</si>
  <si>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</si>
  <si>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</si>
  <si>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</si>
  <si>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</si>
  <si>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</si>
  <si>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</si>
  <si>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</si>
  <si>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</si>
  <si>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</si>
  <si>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</si>
  <si>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</si>
  <si>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</si>
  <si>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</si>
  <si>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</si>
  <si>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</si>
  <si>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</si>
  <si>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</si>
  <si>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</si>
  <si>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</si>
  <si>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</si>
  <si>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</si>
  <si>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</si>
  <si>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</si>
  <si>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</si>
  <si>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</si>
  <si>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</si>
  <si>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</si>
  <si>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</si>
  <si>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</si>
  <si>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</si>
  <si>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</si>
  <si>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</si>
  <si>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</si>
  <si>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</si>
  <si>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</si>
  <si>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</si>
  <si>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</si>
  <si>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</si>
  <si>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</si>
  <si>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</si>
  <si>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</si>
  <si>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</si>
  <si>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</si>
  <si>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</si>
  <si>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</si>
  <si>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</si>
  <si>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</si>
  <si>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</si>
  <si>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</si>
  <si>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</si>
  <si>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</si>
  <si>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</si>
  <si>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</si>
  <si>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</si>
  <si>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</si>
  <si>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</si>
  <si>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</si>
  <si>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</si>
  <si>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</si>
  <si>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</si>
  <si>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</si>
  <si>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</si>
  <si>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</si>
  <si>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</si>
  <si>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</si>
  <si>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</si>
  <si>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</si>
  <si>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</si>
  <si>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</si>
  <si>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</si>
  <si>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</si>
  <si>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</si>
  <si>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</si>
  <si>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</si>
  <si>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</si>
  <si>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</si>
  <si>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</si>
  <si>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</si>
  <si>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</si>
  <si>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</si>
  <si>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</si>
  <si>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</si>
  <si>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</si>
  <si>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</si>
  <si>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</si>
  <si>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</si>
  <si>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</si>
  <si>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</si>
  <si>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</si>
  <si>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</si>
  <si>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</si>
  <si>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</si>
  <si>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</si>
  <si>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</si>
  <si>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</si>
  <si>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</si>
  <si>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</si>
  <si>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</si>
  <si>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</si>
  <si>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</si>
  <si>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</si>
  <si>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</si>
  <si>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</si>
  <si>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</si>
  <si>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</si>
  <si>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</si>
  <si>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</si>
  <si>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</si>
  <si>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</si>
  <si>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</si>
  <si>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</si>
  <si>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</si>
  <si>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</si>
  <si>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</si>
  <si>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</si>
  <si>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</si>
  <si>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</si>
  <si>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</si>
  <si>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</si>
  <si>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</si>
  <si>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</si>
  <si>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</si>
  <si>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</si>
  <si>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</si>
  <si>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</si>
  <si>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</si>
  <si>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</si>
  <si>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</si>
  <si>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</si>
  <si>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</si>
  <si>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</si>
  <si>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</si>
  <si>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</si>
  <si>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</si>
  <si>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</si>
  <si>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</si>
  <si>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</si>
  <si>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</si>
  <si>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</si>
  <si>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</si>
  <si>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</si>
  <si>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</si>
  <si>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</si>
  <si>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</si>
  <si>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</si>
  <si>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</si>
  <si>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</si>
  <si>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</si>
  <si>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</si>
  <si>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</si>
  <si>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</si>
  <si>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</si>
  <si>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</si>
  <si>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</si>
  <si>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</si>
  <si>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</si>
  <si>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</si>
  <si>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</si>
  <si>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</si>
  <si>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</si>
  <si>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</si>
  <si>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</si>
  <si>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</si>
  <si>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</si>
  <si>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</si>
  <si>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</si>
  <si>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</si>
  <si>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</si>
  <si>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</si>
  <si>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</si>
  <si>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</si>
  <si>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</si>
  <si>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</si>
  <si>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</si>
  <si>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</si>
  <si>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</si>
  <si>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</si>
  <si>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</si>
  <si>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</si>
  <si>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</si>
  <si>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</si>
  <si>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</si>
  <si>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</si>
  <si>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</si>
  <si>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</si>
  <si>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</si>
  <si>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</si>
  <si>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</si>
  <si>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</si>
  <si>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</si>
  <si>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</si>
  <si>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</si>
  <si>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</si>
  <si>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</si>
  <si>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</si>
  <si>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</si>
  <si>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</si>
  <si>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</si>
  <si>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</si>
  <si>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</si>
  <si>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</si>
  <si>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</si>
  <si>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</si>
  <si>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</si>
  <si>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</si>
  <si>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</si>
  <si>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</si>
  <si>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</si>
  <si>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</si>
  <si>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</si>
  <si>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</si>
  <si>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</si>
  <si>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</si>
  <si>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</si>
  <si>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</si>
  <si>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</si>
  <si>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</si>
  <si>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</si>
  <si>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</si>
  <si>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</si>
  <si>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</si>
  <si>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</si>
  <si>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</si>
  <si>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</si>
  <si>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</si>
  <si>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</si>
  <si>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</si>
  <si>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</si>
  <si>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</si>
  <si>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</si>
  <si>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</si>
  <si>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</si>
  <si>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</si>
  <si>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</si>
  <si>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</si>
  <si>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</si>
  <si>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</si>
  <si>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</si>
  <si>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</si>
  <si>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</si>
  <si>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</si>
  <si>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</si>
  <si>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</si>
  <si>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</si>
  <si>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</si>
  <si>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</si>
  <si>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</si>
  <si>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</si>
  <si>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</si>
  <si>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</si>
  <si>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</si>
  <si>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</si>
  <si>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</si>
  <si>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</si>
  <si>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</si>
  <si>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</si>
  <si>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</si>
  <si>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</si>
  <si>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</si>
  <si>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</si>
  <si>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</si>
  <si>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</si>
  <si>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</si>
  <si>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</si>
  <si>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</si>
  <si>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</si>
  <si>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</si>
  <si>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</si>
  <si>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</si>
  <si>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</si>
  <si>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</si>
  <si>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</si>
  <si>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</si>
  <si>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</si>
  <si>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</si>
  <si>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</si>
  <si>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</si>
  <si>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</si>
  <si>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</si>
  <si>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</si>
  <si>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</si>
  <si>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</si>
  <si>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</si>
  <si>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</si>
  <si>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</si>
  <si>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</si>
  <si>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</si>
  <si>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</si>
  <si>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</si>
  <si>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</si>
  <si>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</si>
  <si>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</si>
  <si>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</si>
  <si>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</si>
  <si>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</si>
  <si>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</si>
  <si>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</si>
  <si>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</si>
  <si>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</si>
  <si>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</si>
  <si>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</si>
  <si>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</si>
  <si>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</si>
  <si>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</si>
  <si>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</si>
  <si>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</si>
  <si>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</si>
  <si>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</si>
  <si>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</si>
  <si>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</si>
  <si>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</si>
  <si>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</si>
  <si>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</si>
  <si>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</si>
  <si>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</si>
  <si>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</si>
  <si>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</si>
  <si>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</si>
  <si>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</si>
  <si>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</si>
  <si>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</si>
  <si>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</si>
  <si>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</si>
  <si>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</si>
  <si>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</si>
  <si>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</si>
  <si>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</si>
  <si>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</si>
  <si>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</si>
  <si>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</si>
  <si>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</si>
  <si>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</si>
  <si>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</si>
  <si>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</si>
  <si>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</si>
  <si>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</si>
  <si>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</si>
  <si>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</si>
  <si>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</si>
  <si>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</si>
  <si>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</si>
  <si>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</si>
  <si>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</si>
  <si>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</si>
  <si>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</si>
  <si>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</si>
  <si>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</si>
  <si>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</si>
  <si>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</si>
  <si>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</si>
  <si>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</si>
  <si>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</si>
  <si>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</si>
  <si>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</si>
  <si>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</si>
  <si>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</si>
  <si>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</si>
  <si>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</si>
  <si>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</si>
  <si>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</si>
  <si>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</si>
  <si>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</si>
  <si>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</si>
  <si>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</si>
  <si>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</si>
  <si>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</si>
  <si>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</si>
  <si>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</si>
  <si>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</si>
  <si>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</si>
  <si>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</si>
  <si>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</si>
  <si>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</si>
  <si>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</si>
  <si>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</si>
  <si>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</si>
  <si>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</si>
  <si>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</si>
  <si>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</si>
  <si>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</si>
  <si>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</si>
  <si>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</si>
  <si>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</si>
  <si>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</si>
  <si>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</si>
  <si>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</si>
  <si>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</si>
  <si>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</si>
  <si>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</si>
  <si>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</si>
  <si>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</si>
  <si>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</si>
  <si>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</si>
  <si>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</si>
  <si>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</si>
  <si>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</si>
  <si>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</si>
  <si>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</si>
  <si>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</si>
  <si>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</si>
  <si>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</si>
  <si>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</si>
  <si>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</si>
  <si>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</si>
  <si>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</si>
  <si>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</si>
  <si>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</si>
  <si>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</si>
  <si>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</si>
  <si>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</si>
  <si>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</si>
  <si>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</si>
  <si>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</si>
  <si>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</si>
  <si>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</si>
  <si>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</si>
  <si>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</si>
  <si>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</si>
  <si>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</si>
  <si>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</si>
  <si>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</si>
  <si>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</si>
  <si>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</si>
  <si>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</si>
  <si>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</si>
  <si>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</si>
  <si>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</si>
  <si>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</si>
  <si>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</si>
  <si>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</si>
  <si>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</si>
  <si>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</si>
  <si>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</si>
  <si>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</si>
  <si>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</si>
  <si>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</si>
  <si>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</si>
  <si>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</si>
  <si>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</si>
  <si>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</si>
  <si>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</si>
  <si>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</si>
  <si>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</si>
  <si>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</si>
  <si>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</si>
  <si>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</si>
  <si>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</si>
  <si>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</si>
  <si>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</si>
  <si>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</si>
  <si>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</si>
  <si>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</si>
  <si>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</si>
  <si>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</si>
  <si>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</si>
  <si>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</si>
  <si>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</si>
  <si>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</si>
  <si>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</si>
  <si>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</si>
  <si>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</si>
  <si>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</si>
  <si>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</si>
  <si>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</si>
  <si>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</si>
  <si>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</si>
  <si>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</si>
  <si>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</si>
  <si>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</si>
  <si>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</si>
  <si>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</si>
  <si>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</si>
  <si>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</si>
  <si>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</si>
  <si>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</si>
  <si>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</si>
  <si>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</si>
  <si>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</si>
  <si>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</si>
  <si>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</si>
  <si>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</si>
  <si>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</si>
  <si>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</si>
  <si>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</si>
  <si>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</si>
  <si>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</si>
  <si>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</si>
  <si>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</si>
  <si>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</si>
  <si>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</si>
  <si>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</si>
  <si>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</si>
  <si>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</si>
  <si>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</si>
  <si>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</si>
  <si>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</si>
  <si>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</si>
  <si>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</si>
  <si>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</si>
  <si>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</si>
  <si>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</si>
  <si>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</si>
  <si>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</si>
  <si>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</si>
  <si>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</si>
  <si>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</si>
  <si>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</si>
  <si>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</si>
  <si>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</si>
  <si>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</si>
  <si>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</si>
  <si>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</si>
  <si>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</si>
  <si>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</si>
  <si>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</si>
  <si>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</si>
  <si>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</si>
  <si>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</si>
  <si>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</si>
  <si>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</si>
  <si>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</si>
  <si>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</si>
  <si>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</si>
  <si>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</si>
  <si>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</si>
  <si>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</si>
  <si>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</si>
  <si>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</si>
  <si>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</si>
  <si>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</si>
  <si>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</si>
  <si>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</si>
  <si>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</si>
  <si>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</si>
  <si>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</si>
  <si>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</si>
  <si>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</si>
  <si>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</si>
  <si>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</si>
  <si>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</si>
  <si>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</si>
  <si>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</si>
  <si>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</si>
  <si>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</si>
  <si>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</si>
  <si>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</si>
  <si>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</si>
  <si>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</si>
  <si>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</si>
  <si>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</si>
  <si>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</si>
  <si>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</si>
  <si>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</si>
  <si>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</si>
  <si>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</si>
  <si>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</si>
  <si>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</si>
  <si>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</si>
  <si>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</si>
  <si>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</si>
  <si>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</si>
  <si>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</si>
  <si>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</si>
  <si>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</si>
  <si>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</si>
  <si>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</si>
  <si>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</si>
  <si>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</si>
  <si>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</si>
  <si>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</si>
  <si>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</si>
  <si>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</si>
  <si>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</si>
  <si>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</si>
  <si>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</si>
  <si>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</si>
  <si>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</si>
  <si>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</si>
  <si>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</si>
  <si>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</si>
  <si>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</si>
  <si>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</si>
  <si>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</si>
  <si>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</si>
  <si>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</si>
  <si>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</si>
  <si>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</si>
  <si>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</si>
  <si>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</si>
  <si>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</si>
  <si>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</si>
  <si>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</si>
  <si>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</si>
  <si>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</si>
  <si>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</si>
  <si>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</si>
  <si>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</si>
  <si>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</si>
  <si>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</si>
  <si>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</si>
  <si>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</si>
  <si>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</si>
  <si>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</si>
  <si>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</si>
  <si>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</si>
  <si>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</si>
  <si>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</si>
  <si>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</si>
  <si>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</si>
  <si>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</si>
  <si>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</si>
  <si>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</si>
  <si>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</si>
  <si>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</si>
  <si>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</si>
  <si>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</si>
  <si>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</si>
  <si>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</si>
  <si>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</si>
  <si>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</si>
  <si>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</si>
  <si>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</si>
  <si>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</si>
  <si>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</si>
  <si>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</si>
  <si>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</si>
  <si>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</si>
  <si>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</si>
  <si>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</si>
  <si>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</si>
  <si>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</si>
  <si>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</si>
  <si>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</si>
  <si>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</si>
  <si>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</si>
  <si>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</si>
  <si>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</si>
  <si>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</si>
  <si>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</si>
  <si>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</si>
  <si>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</si>
  <si>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</si>
  <si>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</si>
  <si>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</si>
  <si>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</si>
  <si>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</si>
  <si>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</si>
  <si>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</si>
  <si>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</si>
  <si>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</si>
  <si>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</si>
  <si>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</si>
  <si>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</si>
  <si>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</si>
  <si>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</si>
  <si>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</si>
  <si>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</si>
  <si>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</si>
  <si>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</si>
  <si>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</si>
  <si>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</si>
  <si>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</si>
  <si>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</si>
  <si>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</si>
  <si>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</si>
  <si>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</si>
  <si>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</si>
  <si>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</si>
  <si>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</si>
  <si>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</si>
  <si>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</si>
  <si>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</si>
  <si>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</si>
  <si>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</si>
  <si>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</si>
  <si>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</si>
  <si>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</si>
  <si>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</si>
  <si>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</si>
  <si>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</si>
  <si>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</si>
  <si>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</si>
  <si>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</si>
  <si>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</si>
  <si>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</si>
  <si>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</si>
  <si>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</si>
  <si>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</si>
  <si>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</si>
  <si>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</si>
  <si>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</si>
  <si>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</si>
  <si>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</si>
  <si>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</si>
  <si>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</si>
  <si>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</si>
  <si>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</si>
  <si>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</si>
  <si>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</si>
  <si>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</si>
  <si>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</si>
  <si>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</si>
  <si>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</si>
  <si>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</si>
  <si>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</si>
  <si>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</si>
  <si>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</si>
  <si>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</si>
  <si>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</si>
  <si>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</si>
  <si>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</si>
  <si>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</si>
  <si>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</si>
  <si>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</si>
  <si>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</si>
  <si>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</si>
  <si>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</si>
  <si>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</si>
  <si>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</si>
  <si>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</si>
  <si>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</si>
  <si>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</si>
  <si>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</si>
  <si>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</si>
  <si>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</si>
  <si>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</si>
  <si>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</si>
  <si>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</si>
  <si>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</si>
  <si>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</si>
  <si>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</si>
  <si>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</si>
  <si>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</si>
  <si>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</si>
  <si>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</si>
  <si>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</si>
  <si>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</si>
  <si>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</si>
  <si>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</si>
  <si>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</si>
  <si>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</si>
  <si>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</si>
  <si>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</si>
  <si>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</si>
  <si>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</si>
  <si>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</si>
  <si>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</si>
  <si>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</si>
  <si>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</si>
  <si>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</si>
  <si>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</si>
  <si>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</si>
  <si>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</si>
  <si>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</si>
  <si>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</si>
  <si>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</si>
  <si>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</si>
  <si>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</si>
  <si>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</si>
  <si>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</si>
  <si>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</si>
  <si>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</si>
  <si>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</si>
  <si>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</si>
  <si>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</si>
  <si>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</si>
  <si>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</si>
  <si>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</si>
  <si>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</si>
  <si>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</si>
  <si>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</si>
  <si>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</si>
  <si>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</si>
  <si>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</si>
  <si>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</si>
  <si>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</si>
  <si>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</si>
  <si>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</si>
  <si>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</si>
  <si>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</si>
  <si>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</si>
  <si>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</si>
  <si>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</si>
  <si>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</si>
  <si>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</si>
  <si>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</si>
  <si>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</si>
  <si>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</si>
  <si>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</si>
  <si>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</si>
  <si>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</si>
  <si>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</si>
  <si>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</si>
  <si>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</si>
  <si>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</si>
  <si>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</si>
  <si>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</si>
  <si>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</si>
  <si>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</si>
  <si>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</si>
  <si>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</si>
  <si>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</si>
  <si>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</si>
  <si>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</si>
  <si>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</si>
  <si>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</si>
  <si>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</si>
  <si>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</si>
  <si>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</si>
  <si>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</si>
  <si>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</si>
  <si>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</si>
  <si>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</si>
  <si>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</si>
  <si>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</si>
  <si>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</si>
  <si>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</si>
  <si>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</si>
  <si>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</si>
  <si>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</si>
  <si>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</si>
  <si>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</si>
  <si>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</si>
  <si>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</si>
  <si>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</si>
  <si>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</si>
  <si>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</si>
  <si>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</si>
  <si>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</si>
  <si>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</si>
  <si>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</si>
  <si>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</si>
  <si>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</si>
  <si>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</si>
  <si>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</si>
  <si>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</si>
  <si>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</si>
  <si>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</si>
  <si>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</si>
  <si>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</si>
  <si>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</si>
  <si>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</si>
  <si>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</si>
  <si>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</si>
  <si>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</si>
  <si>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</si>
  <si>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</si>
  <si>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</si>
  <si>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</si>
  <si>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</si>
  <si>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</si>
  <si>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</si>
  <si>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</si>
  <si>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</si>
  <si>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</si>
  <si>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</si>
  <si>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</si>
  <si>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</si>
  <si>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</si>
  <si>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</si>
  <si>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</si>
  <si>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</si>
  <si>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</si>
  <si>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</si>
  <si>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</si>
  <si>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</si>
  <si>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</si>
  <si>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</si>
  <si>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</si>
  <si>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</si>
  <si>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</si>
  <si>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</si>
  <si>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</si>
  <si>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</si>
  <si>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</si>
  <si>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</si>
  <si>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</si>
  <si>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</si>
  <si>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</si>
  <si>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</si>
  <si>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</si>
  <si>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</si>
  <si>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</si>
  <si>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</si>
  <si>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</si>
  <si>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</si>
  <si>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</si>
  <si>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</si>
  <si>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</si>
  <si>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</si>
  <si>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</si>
  <si>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</si>
  <si>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</si>
  <si>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</si>
  <si>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</si>
  <si>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</si>
  <si>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</si>
  <si>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</si>
  <si>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</si>
  <si>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</si>
  <si>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</si>
  <si>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</si>
  <si>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</si>
  <si>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</si>
  <si>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</si>
  <si>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</si>
  <si>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</si>
  <si>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</si>
  <si>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</si>
  <si>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</si>
  <si>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</si>
  <si>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</si>
  <si>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</si>
  <si>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</si>
  <si>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</si>
  <si>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</si>
  <si>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</si>
  <si>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</si>
  <si>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</si>
  <si>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</si>
  <si>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</si>
  <si>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</si>
  <si>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</si>
  <si>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</si>
  <si>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</si>
  <si>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</si>
  <si>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</si>
  <si>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</si>
  <si>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</si>
  <si>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</si>
  <si>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</si>
  <si>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</si>
  <si>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</si>
  <si>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</si>
  <si>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</si>
  <si>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</si>
  <si>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</si>
  <si>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</si>
  <si>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</si>
  <si>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</si>
  <si>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</si>
  <si>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</si>
  <si>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</si>
  <si>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</si>
  <si>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</si>
  <si>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</si>
  <si>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</si>
  <si>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</si>
  <si>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</si>
  <si>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</si>
  <si>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</si>
  <si>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</si>
  <si>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</si>
  <si>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</si>
  <si>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</si>
  <si>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</si>
  <si>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</si>
  <si>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</si>
  <si>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</si>
  <si>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</si>
  <si>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</si>
  <si>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</si>
  <si>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</si>
  <si>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</si>
  <si>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</si>
  <si>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</si>
  <si>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</si>
  <si>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</si>
  <si>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</si>
  <si>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</si>
  <si>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</si>
  <si>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</si>
  <si>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</si>
  <si>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</si>
  <si>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</si>
  <si>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</si>
  <si>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</si>
  <si>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</si>
  <si>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</si>
  <si>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</si>
  <si>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</si>
  <si>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</si>
  <si>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</si>
  <si>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</si>
  <si>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</si>
  <si>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</si>
  <si>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</si>
  <si>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</si>
  <si>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</si>
  <si>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</si>
  <si>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</si>
  <si>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</si>
  <si>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</si>
  <si>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</si>
  <si>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</si>
  <si>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</si>
  <si>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</si>
  <si>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</si>
  <si>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</si>
  <si>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</si>
  <si>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</si>
  <si>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</si>
  <si>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</si>
  <si>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</si>
  <si>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</si>
  <si>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</si>
  <si>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</si>
  <si>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</si>
  <si>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</si>
  <si>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</si>
  <si>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</si>
  <si>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</si>
  <si>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</si>
  <si>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</si>
  <si>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</si>
  <si>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</si>
  <si>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</si>
  <si>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</si>
  <si>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</si>
  <si>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</si>
  <si>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</si>
  <si>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</si>
  <si>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</si>
  <si>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</si>
  <si>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</si>
  <si>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</si>
  <si>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</si>
  <si>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</si>
  <si>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</si>
  <si>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</si>
  <si>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</si>
  <si>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</si>
  <si>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</si>
  <si>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</si>
  <si>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</si>
  <si>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</si>
  <si>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</si>
  <si>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</si>
  <si>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</si>
  <si>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</si>
  <si>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</si>
  <si>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</si>
  <si>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</si>
  <si>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</si>
  <si>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</si>
  <si>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</si>
  <si>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</si>
  <si>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</si>
  <si>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</si>
  <si>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</si>
  <si>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</si>
  <si>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</si>
  <si>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</si>
  <si>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</si>
  <si>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</si>
  <si>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</si>
  <si>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</si>
  <si>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</si>
  <si>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</si>
  <si>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</si>
  <si>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</si>
  <si>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</si>
  <si>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</si>
  <si>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</si>
  <si>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</si>
  <si>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</si>
  <si>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</si>
  <si>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</si>
  <si>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</si>
  <si>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</si>
  <si>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</si>
  <si>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</si>
  <si>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</si>
  <si>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</si>
  <si>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</si>
  <si>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</si>
  <si>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</si>
  <si>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</si>
  <si>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</si>
  <si>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</si>
  <si>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</si>
  <si>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</si>
  <si>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</si>
  <si>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</si>
  <si>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</si>
  <si>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</si>
  <si>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</si>
  <si>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</si>
  <si>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</si>
  <si>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</si>
  <si>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</si>
  <si>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</si>
  <si>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</si>
  <si>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</si>
  <si>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</si>
  <si>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</si>
  <si>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</si>
  <si>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</si>
  <si>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</si>
  <si>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</si>
  <si>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</si>
  <si>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</si>
  <si>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</si>
  <si>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</si>
  <si>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</si>
  <si>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</si>
  <si>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</si>
  <si>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</si>
  <si>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</si>
  <si>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</si>
  <si>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</si>
  <si>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</si>
  <si>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</si>
  <si>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</si>
  <si>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</si>
  <si>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</si>
  <si>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</si>
  <si>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</si>
  <si>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</si>
  <si>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</si>
  <si>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</si>
  <si>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</si>
  <si>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</si>
  <si>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</si>
  <si>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</si>
  <si>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</si>
  <si>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</si>
  <si>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</si>
  <si>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</si>
  <si>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</si>
  <si>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</si>
  <si>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</si>
  <si>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</si>
  <si>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</si>
  <si>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</si>
  <si>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</si>
  <si>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</si>
  <si>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</si>
  <si>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</si>
  <si>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</si>
  <si>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</si>
  <si>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</si>
  <si>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</si>
  <si>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</si>
  <si>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</si>
  <si>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</si>
  <si>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</si>
  <si>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</si>
  <si>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</si>
  <si>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</si>
  <si>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</si>
  <si>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</si>
  <si>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</si>
  <si>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</si>
  <si>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</si>
  <si>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</si>
  <si>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</si>
  <si>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</si>
  <si>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</si>
  <si>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</si>
  <si>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</si>
  <si>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</si>
  <si>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</si>
  <si>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</si>
  <si>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</si>
  <si>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</si>
  <si>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</si>
  <si>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</si>
  <si>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</si>
  <si>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</si>
  <si>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</si>
  <si>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</si>
  <si>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</si>
  <si>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</si>
  <si>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</si>
  <si>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</si>
  <si>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</si>
  <si>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</si>
  <si>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</si>
  <si>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</si>
  <si>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</si>
  <si>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</si>
  <si>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</si>
  <si>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</si>
  <si>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</si>
  <si>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</si>
  <si>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</si>
  <si>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</si>
  <si>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</si>
  <si>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</si>
  <si>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</si>
  <si>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</si>
  <si>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</si>
  <si>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</si>
  <si>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</si>
  <si>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</si>
  <si>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</si>
  <si>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</si>
  <si>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</si>
  <si>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</si>
  <si>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</si>
  <si>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</si>
  <si>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</si>
  <si>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</si>
  <si>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</si>
  <si>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</si>
  <si>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</si>
  <si>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</si>
  <si>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</si>
  <si>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</si>
  <si>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</si>
  <si>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</si>
  <si>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</si>
  <si>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</si>
  <si>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</si>
  <si>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</si>
  <si>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</si>
  <si>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</si>
  <si>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</si>
  <si>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</si>
  <si>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</si>
  <si>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</si>
  <si>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</si>
  <si>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</si>
  <si>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</si>
  <si>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</si>
  <si>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</si>
  <si>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</si>
  <si>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</si>
  <si>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</si>
  <si>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</si>
  <si>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</si>
  <si>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</si>
  <si>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</si>
  <si>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</si>
  <si>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</si>
  <si>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</si>
  <si>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</si>
  <si>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</si>
  <si>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</si>
  <si>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</si>
  <si>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</si>
  <si>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</si>
  <si>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</si>
  <si>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</si>
  <si>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</si>
  <si>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</si>
  <si>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</si>
  <si>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</si>
  <si>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</si>
  <si>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</si>
  <si>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</si>
  <si>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</si>
  <si>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</si>
  <si>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</si>
  <si>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</si>
  <si>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</si>
  <si>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</si>
  <si>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</si>
  <si>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</si>
  <si>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</si>
  <si>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</si>
  <si>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</si>
  <si>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</si>
  <si>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</si>
  <si>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</si>
  <si>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</si>
  <si>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</si>
  <si>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</si>
  <si>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</si>
  <si>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</si>
  <si>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</si>
  <si>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</si>
  <si>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</si>
  <si>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</si>
  <si>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</si>
  <si>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</si>
  <si>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</si>
  <si>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</si>
  <si>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</si>
  <si>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</si>
  <si>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</si>
  <si>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</si>
  <si>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</si>
  <si>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</si>
  <si>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</si>
  <si>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</si>
  <si>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</si>
  <si>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</si>
  <si>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</si>
  <si>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</si>
  <si>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</si>
  <si>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</si>
  <si>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</si>
  <si>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</si>
  <si>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</si>
  <si>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</si>
  <si>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</si>
  <si>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</si>
  <si>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</si>
  <si>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</si>
  <si>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</si>
  <si>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</si>
  <si>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</si>
  <si>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</si>
  <si>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</si>
  <si>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</si>
  <si>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</si>
  <si>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</si>
  <si>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</si>
  <si>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</si>
  <si>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</si>
  <si>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</si>
  <si>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</si>
  <si>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</si>
  <si>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</si>
  <si>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</si>
  <si>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</si>
  <si>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</si>
  <si>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</si>
  <si>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</si>
  <si>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</si>
  <si>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</si>
  <si>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</si>
  <si>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</si>
  <si>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</si>
  <si>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</si>
  <si>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</si>
  <si>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</si>
  <si>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</si>
  <si>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</si>
  <si>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</si>
  <si>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</si>
  <si>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</si>
  <si>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</si>
  <si>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</si>
  <si>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</si>
  <si>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</si>
  <si>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</si>
  <si>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</si>
  <si>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</si>
  <si>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</si>
  <si>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</si>
  <si>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</si>
  <si>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</si>
  <si>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</si>
  <si>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</si>
  <si>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</si>
  <si>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</si>
  <si>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</si>
  <si>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</si>
  <si>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</si>
  <si>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</si>
  <si>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</si>
  <si>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</si>
  <si>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</si>
  <si>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</si>
  <si>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</si>
  <si>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</si>
  <si>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</si>
  <si>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</si>
  <si>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</si>
  <si>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</si>
  <si>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</si>
  <si>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</si>
  <si>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</si>
  <si>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</si>
  <si>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</si>
  <si>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</si>
  <si>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</si>
  <si>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</si>
  <si>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</si>
  <si>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</si>
  <si>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</si>
  <si>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</si>
  <si>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</si>
  <si>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</si>
  <si>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</si>
  <si>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</si>
  <si>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</si>
  <si>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</si>
  <si>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</si>
  <si>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</si>
  <si>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</si>
  <si>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</si>
  <si>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</si>
  <si>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</si>
  <si>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</si>
  <si>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</si>
  <si>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</si>
  <si>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</si>
  <si>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</si>
  <si>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</si>
  <si>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</si>
  <si>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</si>
  <si>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</si>
  <si>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</si>
  <si>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</si>
  <si>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</si>
  <si>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</si>
  <si>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</si>
  <si>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</si>
  <si>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</si>
  <si>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</si>
  <si>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</si>
  <si>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</si>
  <si>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</si>
  <si>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</si>
  <si>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</si>
  <si>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</si>
  <si>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</si>
  <si>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</si>
  <si>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</si>
  <si>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</si>
  <si>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</si>
  <si>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</si>
  <si>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</si>
  <si>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</si>
  <si>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</si>
  <si>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</si>
  <si>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</si>
  <si>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</si>
  <si>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</si>
  <si>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</si>
  <si>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</si>
  <si>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</si>
  <si>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</si>
  <si>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</si>
  <si>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</si>
  <si>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</si>
  <si>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</si>
  <si>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</si>
  <si>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</si>
  <si>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</si>
  <si>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</si>
  <si>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</si>
  <si>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</si>
  <si>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</si>
  <si>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</si>
  <si>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</si>
  <si>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</si>
  <si>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</si>
  <si>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</si>
  <si>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</si>
  <si>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</si>
  <si>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</si>
  <si>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</si>
  <si>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</si>
  <si>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</si>
  <si>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</si>
  <si>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</si>
  <si>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</si>
  <si>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</si>
  <si>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</si>
  <si>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</si>
  <si>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</si>
  <si>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</si>
  <si>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</si>
  <si>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</si>
  <si>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</si>
  <si>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</si>
  <si>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</si>
  <si>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</si>
  <si>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</si>
  <si>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</si>
  <si>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</si>
  <si>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</si>
  <si>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</si>
  <si>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</si>
  <si>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</si>
  <si>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</si>
  <si>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</si>
  <si>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</si>
  <si>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</si>
  <si>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</si>
  <si>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</si>
  <si>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</si>
  <si>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</si>
  <si>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</si>
  <si>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</si>
  <si>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</si>
  <si>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</si>
  <si>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</si>
  <si>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</si>
  <si>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</si>
  <si>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</si>
  <si>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</si>
  <si>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</si>
  <si>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</si>
  <si>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</si>
  <si>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</si>
  <si>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</si>
  <si>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</si>
  <si>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</si>
  <si>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</si>
  <si>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</si>
  <si>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</si>
  <si>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</si>
  <si>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</si>
  <si>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</si>
  <si>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</si>
  <si>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</si>
  <si>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</si>
  <si>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</si>
  <si>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</si>
  <si>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</si>
  <si>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</si>
  <si>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</si>
  <si>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</si>
  <si>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</si>
  <si>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</si>
  <si>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</si>
  <si>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</si>
  <si>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</si>
  <si>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</si>
  <si>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</si>
  <si>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</si>
  <si>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</si>
  <si>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</si>
  <si>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</si>
  <si>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</si>
  <si>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</si>
  <si>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</si>
  <si>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</si>
  <si>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</si>
  <si>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</si>
  <si>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</si>
  <si>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</si>
  <si>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</si>
  <si>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</si>
  <si>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</si>
  <si>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</si>
  <si>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</si>
  <si>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</si>
  <si>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</si>
  <si>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</si>
  <si>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</si>
  <si>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</si>
  <si>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</si>
  <si>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</si>
  <si>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</si>
  <si>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</si>
  <si>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</si>
  <si>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</si>
  <si>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</si>
  <si>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</si>
  <si>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</si>
  <si>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</si>
  <si>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</si>
  <si>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</si>
  <si>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</si>
  <si>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</si>
  <si>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</si>
  <si>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</si>
  <si>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</si>
  <si>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</si>
  <si>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</si>
  <si>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</si>
  <si>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</si>
  <si>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</si>
  <si>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</si>
  <si>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</si>
  <si>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</si>
  <si>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</si>
  <si>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</si>
  <si>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</si>
  <si>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</si>
  <si>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</si>
  <si>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</si>
  <si>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</si>
  <si>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</si>
  <si>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</si>
  <si>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</si>
  <si>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</si>
  <si>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</si>
  <si>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</si>
  <si>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</si>
  <si>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</si>
  <si>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</si>
  <si>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</si>
  <si>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</si>
  <si>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</si>
  <si>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</si>
  <si>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</si>
  <si>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</si>
  <si>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</si>
  <si>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</si>
  <si>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</si>
  <si>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</si>
  <si>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</si>
  <si>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</si>
  <si>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</si>
  <si>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</si>
  <si>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</si>
  <si>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</si>
  <si>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</si>
  <si>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</si>
  <si>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</si>
  <si>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</si>
  <si>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</si>
  <si>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</si>
  <si>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</si>
  <si>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</si>
  <si>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</si>
  <si>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</si>
  <si>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</si>
  <si>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</si>
  <si>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</si>
  <si>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</si>
  <si>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</si>
  <si>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</si>
  <si>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</si>
  <si>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</si>
  <si>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</si>
  <si>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</si>
  <si>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</si>
  <si>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</si>
  <si>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</si>
  <si>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</si>
  <si>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</si>
  <si>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</si>
  <si>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</si>
  <si>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</si>
  <si>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</si>
  <si>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</si>
  <si>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</si>
  <si>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</si>
  <si>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</si>
  <si>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</si>
  <si>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</si>
  <si>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</si>
  <si>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</si>
  <si>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</si>
  <si>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</si>
  <si>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</si>
  <si>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</si>
  <si>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</si>
  <si>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</si>
  <si>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</si>
  <si>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</si>
  <si>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</si>
  <si>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</si>
  <si>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</si>
  <si>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</si>
  <si>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</si>
  <si>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</si>
  <si>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</si>
  <si>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</si>
  <si>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</si>
  <si>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</si>
  <si>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</si>
  <si>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</si>
  <si>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</si>
  <si>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</si>
  <si>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</si>
  <si>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</si>
  <si>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</si>
  <si>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</si>
  <si>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</si>
  <si>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</si>
  <si>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</si>
  <si>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</si>
  <si>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</si>
  <si>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</si>
  <si>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</si>
  <si>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</si>
  <si>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</si>
  <si>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</si>
  <si>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</si>
  <si>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</si>
  <si>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</si>
  <si>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</si>
  <si>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</si>
  <si>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</si>
  <si>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</si>
  <si>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</si>
  <si>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</si>
  <si>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</si>
  <si>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</si>
  <si>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</si>
  <si>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</si>
  <si>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</si>
  <si>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</si>
  <si>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</si>
  <si>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</si>
  <si>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</si>
  <si>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</si>
  <si>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</si>
  <si>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</si>
  <si>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</si>
  <si>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</si>
  <si>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</si>
  <si>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</si>
  <si>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</si>
  <si>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</si>
  <si>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</si>
  <si>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</si>
  <si>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</si>
  <si>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</si>
  <si>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</si>
  <si>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</si>
  <si>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</si>
  <si>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</si>
  <si>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</si>
  <si>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</si>
  <si>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</si>
  <si>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</si>
  <si>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</si>
  <si>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</si>
  <si>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</si>
  <si>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</si>
  <si>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</si>
  <si>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</si>
  <si>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</si>
  <si>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</si>
  <si>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</si>
  <si>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</si>
  <si>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</si>
  <si>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</si>
  <si>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</si>
  <si>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</si>
  <si>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</si>
  <si>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</si>
  <si>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</si>
  <si>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</si>
  <si>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</si>
  <si>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</si>
  <si>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</si>
  <si>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</si>
  <si>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</si>
  <si>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</si>
  <si>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</si>
  <si>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</si>
  <si>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</si>
  <si>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</si>
  <si>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</si>
  <si>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</si>
  <si>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</si>
  <si>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</si>
  <si>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</si>
  <si>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</si>
  <si>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</si>
  <si>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</si>
  <si>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</si>
  <si>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</si>
  <si>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</si>
  <si>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</si>
  <si>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</si>
  <si>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</si>
  <si>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</si>
  <si>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</si>
  <si>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</si>
  <si>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</si>
  <si>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</si>
  <si>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</si>
  <si>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</si>
  <si>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</si>
  <si>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</si>
  <si>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</si>
  <si>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</si>
  <si>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</si>
  <si>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</si>
  <si>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</si>
  <si>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</si>
  <si>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</si>
  <si>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</si>
  <si>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</si>
  <si>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</si>
  <si>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</si>
  <si>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</si>
  <si>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</si>
  <si>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</si>
  <si>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</si>
  <si>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</si>
  <si>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</si>
  <si>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</si>
  <si>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</si>
  <si>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</si>
  <si>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</si>
  <si>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</si>
  <si>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</si>
  <si>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</si>
  <si>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</si>
  <si>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</si>
  <si>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</si>
  <si>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</si>
  <si>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</si>
  <si>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</si>
  <si>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</si>
  <si>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</si>
  <si>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</si>
  <si>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</si>
  <si>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</si>
  <si>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</si>
  <si>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</si>
  <si>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</si>
  <si>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</si>
  <si>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</si>
  <si>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</si>
  <si>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</si>
  <si>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</si>
  <si>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</si>
  <si>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</si>
  <si>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</si>
  <si>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</si>
  <si>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</si>
  <si>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</si>
  <si>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</si>
  <si>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</si>
  <si>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</si>
  <si>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</si>
  <si>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</si>
  <si>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</si>
  <si>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</si>
  <si>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</si>
  <si>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</si>
  <si>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</si>
  <si>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</si>
  <si>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</si>
  <si>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</si>
  <si>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</si>
  <si>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</si>
  <si>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</si>
  <si>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</si>
  <si>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</si>
  <si>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</si>
  <si>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</si>
  <si>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</si>
  <si>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</si>
  <si>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</si>
  <si>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</si>
  <si>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</si>
  <si>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</si>
  <si>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</si>
  <si>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</si>
  <si>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</si>
  <si>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</si>
  <si>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</si>
  <si>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</si>
  <si>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</si>
  <si>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</si>
  <si>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</si>
  <si>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</si>
  <si>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</si>
  <si>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</si>
  <si>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</si>
  <si>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</si>
  <si>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</si>
  <si>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</si>
  <si>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</si>
  <si>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</si>
  <si>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</si>
  <si>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</si>
  <si>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</si>
  <si>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</si>
  <si>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</si>
  <si>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</si>
  <si>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</si>
  <si>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</si>
  <si>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</si>
  <si>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</si>
  <si>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</si>
  <si>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</si>
  <si>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</si>
  <si>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</si>
  <si>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</si>
  <si>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</si>
  <si>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</si>
  <si>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</si>
  <si>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</si>
  <si>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</si>
  <si>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</si>
  <si>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</si>
  <si>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</si>
  <si>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</si>
  <si>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</si>
  <si>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</si>
  <si>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</si>
  <si>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</si>
  <si>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</si>
  <si>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</si>
  <si>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</si>
  <si>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</si>
  <si>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</si>
  <si>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</si>
  <si>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</si>
  <si>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</si>
  <si>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</si>
  <si>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</si>
  <si>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</si>
  <si>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</si>
  <si>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</si>
  <si>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</si>
  <si>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</si>
  <si>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</si>
  <si>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</si>
  <si>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</si>
  <si>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</si>
  <si>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</si>
  <si>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</si>
  <si>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</si>
  <si>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</si>
  <si>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</si>
  <si>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</si>
  <si>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</si>
  <si>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</si>
  <si>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</si>
  <si>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</si>
  <si>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</si>
  <si>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</si>
  <si>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</si>
  <si>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</si>
  <si>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</si>
  <si>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</si>
  <si>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</si>
  <si>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</si>
  <si>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</si>
  <si>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</si>
  <si>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</si>
  <si>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</si>
  <si>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</si>
  <si>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</si>
  <si>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</si>
  <si>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</si>
  <si>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</si>
  <si>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</si>
  <si>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</si>
  <si>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</si>
  <si>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</si>
  <si>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</si>
  <si>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</si>
  <si>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</si>
  <si>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</si>
  <si>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</si>
  <si>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</si>
  <si>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</si>
  <si>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</si>
  <si>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</si>
  <si>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</si>
  <si>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</si>
  <si>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</si>
  <si>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</si>
  <si>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</si>
  <si>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</si>
  <si>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</si>
  <si>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</si>
  <si>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</si>
  <si>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</si>
  <si>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</si>
  <si>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</si>
  <si>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</si>
  <si>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</si>
  <si>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</si>
  <si>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</si>
  <si>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</si>
  <si>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</si>
  <si>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</si>
  <si>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</si>
  <si>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</si>
  <si>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</si>
  <si>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</si>
  <si>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</si>
  <si>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</si>
  <si>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</si>
  <si>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</si>
  <si>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</si>
  <si>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</si>
  <si>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</si>
  <si>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</si>
  <si>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</si>
  <si>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</si>
  <si>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</si>
  <si>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</si>
  <si>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</si>
  <si>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</si>
  <si>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</si>
  <si>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</si>
  <si>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</si>
  <si>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</si>
  <si>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</si>
  <si>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</si>
  <si>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</si>
  <si>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</si>
  <si>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</si>
  <si>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</si>
  <si>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</si>
  <si>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</si>
  <si>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</si>
  <si>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</si>
  <si>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</si>
  <si>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</si>
  <si>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</si>
  <si>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</si>
  <si>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</si>
  <si>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</si>
  <si>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</si>
  <si>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</si>
  <si>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</si>
  <si>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</si>
  <si>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</si>
  <si>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</si>
  <si>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</si>
  <si>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</si>
  <si>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</si>
  <si>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</si>
  <si>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</si>
  <si>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</si>
  <si>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</si>
  <si>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</si>
  <si>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</si>
  <si>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</si>
  <si>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</si>
  <si>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</si>
  <si>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</si>
  <si>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</si>
  <si>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</si>
  <si>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</si>
  <si>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</si>
  <si>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</si>
  <si>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</si>
  <si>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</si>
  <si>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</si>
  <si>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</si>
  <si>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</si>
  <si>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</si>
  <si>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</si>
  <si>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</si>
  <si>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</si>
  <si>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</si>
  <si>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</si>
  <si>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</si>
  <si>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</si>
  <si>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</si>
  <si>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</si>
  <si>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</si>
  <si>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</si>
  <si>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</si>
  <si>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</si>
  <si>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</si>
  <si>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</si>
  <si>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</si>
  <si>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</si>
  <si>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</si>
  <si>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</si>
  <si>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</si>
  <si>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</si>
  <si>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</si>
  <si>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</si>
  <si>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</si>
  <si>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</si>
  <si>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</si>
  <si>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</si>
  <si>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</si>
  <si>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</si>
  <si>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</si>
  <si>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</si>
  <si>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</si>
  <si>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</si>
  <si>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</si>
  <si>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</si>
  <si>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</si>
  <si>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</si>
  <si>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</si>
  <si>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</si>
  <si>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</si>
  <si>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</si>
  <si>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</si>
  <si>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</si>
  <si>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</si>
  <si>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</si>
  <si>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</si>
  <si>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</si>
  <si>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</si>
  <si>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</si>
  <si>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</si>
  <si>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</si>
  <si>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</si>
  <si>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</si>
  <si>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</si>
  <si>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</si>
  <si>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</si>
  <si>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</si>
  <si>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</si>
  <si>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</si>
  <si>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</si>
  <si>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</si>
  <si>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</si>
  <si>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</si>
  <si>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</si>
  <si>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</si>
  <si>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</si>
  <si>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</si>
  <si>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</si>
  <si>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</si>
  <si>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</si>
  <si>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</si>
  <si>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</si>
  <si>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</si>
  <si>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</si>
  <si>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</si>
  <si>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</si>
  <si>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</si>
  <si>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</si>
  <si>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</si>
  <si>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</si>
  <si>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</si>
  <si>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</si>
  <si>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</si>
  <si>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</si>
  <si>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</si>
  <si>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</si>
  <si>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</si>
  <si>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</si>
  <si>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</si>
  <si>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</si>
  <si>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</si>
  <si>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</si>
  <si>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</si>
  <si>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</si>
  <si>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</si>
  <si>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</si>
  <si>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</si>
  <si>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</si>
  <si>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</si>
  <si>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</si>
  <si>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</si>
  <si>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</si>
  <si>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</si>
  <si>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</si>
  <si>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</si>
  <si>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</si>
  <si>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</si>
  <si>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</si>
  <si>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</si>
  <si>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</si>
  <si>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</si>
  <si>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</si>
  <si>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</si>
  <si>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</si>
  <si>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</si>
  <si>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</si>
  <si>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</si>
  <si>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</si>
  <si>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</si>
  <si>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</si>
  <si>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</si>
  <si>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</si>
  <si>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</si>
  <si>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</si>
  <si>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</si>
  <si>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</si>
  <si>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</si>
  <si>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</si>
  <si>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</si>
  <si>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</si>
  <si>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</si>
  <si>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</si>
  <si>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</si>
  <si>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</si>
  <si>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</si>
  <si>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</si>
  <si>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</si>
  <si>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</si>
  <si>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</si>
  <si>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</si>
  <si>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</si>
  <si>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</si>
  <si>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</si>
  <si>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</si>
  <si>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</si>
  <si>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</si>
  <si>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</si>
  <si>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</si>
  <si>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</si>
  <si>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</si>
  <si>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</si>
  <si>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</si>
  <si>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</si>
  <si>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</si>
  <si>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</si>
  <si>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</si>
  <si>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</si>
  <si>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</si>
  <si>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</si>
  <si>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</si>
  <si>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</si>
  <si>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</si>
  <si>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</si>
  <si>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</si>
  <si>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</si>
  <si>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</si>
  <si>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</si>
  <si>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</si>
  <si>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</si>
  <si>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</si>
  <si>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</si>
  <si>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</si>
  <si>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</si>
  <si>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</si>
  <si>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</si>
  <si>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</si>
  <si>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</si>
  <si>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</si>
  <si>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</si>
  <si>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</si>
  <si>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</si>
  <si>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</si>
  <si>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</si>
  <si>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</si>
  <si>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</si>
  <si>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</si>
  <si>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</si>
  <si>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</si>
  <si>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</si>
  <si>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</si>
  <si>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</si>
  <si>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</si>
  <si>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</si>
  <si>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</si>
  <si>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</si>
  <si>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</si>
  <si>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</si>
  <si>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</si>
  <si>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</si>
  <si>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</si>
  <si>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</si>
  <si>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</si>
  <si>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</si>
  <si>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</si>
  <si>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</si>
  <si>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</si>
  <si>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</si>
  <si>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</si>
  <si>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</si>
  <si>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</si>
  <si>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</si>
  <si>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</si>
  <si>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</si>
  <si>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</si>
  <si>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</si>
  <si>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</si>
  <si>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</si>
  <si>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</si>
  <si>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</si>
  <si>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</si>
  <si>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</si>
  <si>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</si>
  <si>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</si>
  <si>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</si>
  <si>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</si>
  <si>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</si>
  <si>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</si>
  <si>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</si>
  <si>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</si>
  <si>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</si>
  <si>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</si>
  <si>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</si>
  <si>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</si>
  <si>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</si>
  <si>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</si>
  <si>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</si>
  <si>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</si>
  <si>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</si>
  <si>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</si>
  <si>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</si>
  <si>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</si>
  <si>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</si>
  <si>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</si>
  <si>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</si>
  <si>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</si>
  <si>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</si>
  <si>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</si>
  <si>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</si>
  <si>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</si>
  <si>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</si>
  <si>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</si>
  <si>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</si>
  <si>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</si>
  <si>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</si>
  <si>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</si>
  <si>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</si>
  <si>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</si>
  <si>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</si>
  <si>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</si>
  <si>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</si>
  <si>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</si>
  <si>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</si>
  <si>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</si>
  <si>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</si>
  <si>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</si>
  <si>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</si>
  <si>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</si>
  <si>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</si>
  <si>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</si>
  <si>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</si>
  <si>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</si>
  <si>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</si>
  <si>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</si>
  <si>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</si>
  <si>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</si>
  <si>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</si>
  <si>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</si>
  <si>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</si>
  <si>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</si>
  <si>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</si>
  <si>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</si>
  <si>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</si>
  <si>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</si>
  <si>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</si>
  <si>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</si>
  <si>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</si>
  <si>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</si>
  <si>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</si>
  <si>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</si>
  <si>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</si>
  <si>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</si>
  <si>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</si>
  <si>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</si>
  <si>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</si>
  <si>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</si>
  <si>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</si>
  <si>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</si>
  <si>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</si>
  <si>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</si>
  <si>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</si>
  <si>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</si>
  <si>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</si>
  <si>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</si>
  <si>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</si>
  <si>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</si>
  <si>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</si>
  <si>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</si>
  <si>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</si>
  <si>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</si>
  <si>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</si>
  <si>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</si>
  <si>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</si>
  <si>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</si>
  <si>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</si>
  <si>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</si>
  <si>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</si>
  <si>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</si>
  <si>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</si>
  <si>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</si>
  <si>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</si>
  <si>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</si>
  <si>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</si>
  <si>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</si>
  <si>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</si>
  <si>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</si>
  <si>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</si>
  <si>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</si>
  <si>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</si>
  <si>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</si>
  <si>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</si>
  <si>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</si>
  <si>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</si>
  <si>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</si>
  <si>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</si>
  <si>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</si>
  <si>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</si>
  <si>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</si>
  <si>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</si>
  <si>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</si>
  <si>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</si>
  <si>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</si>
  <si>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</si>
  <si>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</si>
  <si>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</si>
  <si>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</si>
  <si>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</si>
  <si>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</si>
  <si>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</si>
  <si>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</si>
  <si>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</si>
  <si>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</si>
  <si>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</si>
  <si>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</si>
  <si>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</si>
  <si>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</si>
  <si>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</si>
  <si>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</si>
  <si>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</si>
  <si>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</si>
  <si>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</si>
  <si>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</si>
  <si>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</si>
  <si>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</si>
  <si>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</si>
  <si>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</si>
  <si>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</si>
  <si>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</si>
  <si>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</si>
  <si>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</si>
  <si>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</si>
  <si>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</si>
  <si>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</si>
  <si>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</si>
  <si>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</si>
  <si>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</si>
  <si>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</si>
  <si>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</si>
  <si>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</si>
  <si>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</si>
  <si>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</si>
  <si>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</si>
  <si>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</si>
  <si>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</si>
  <si>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</si>
  <si>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</si>
  <si>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</si>
  <si>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</si>
  <si>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</si>
  <si>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</si>
  <si>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</si>
  <si>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</si>
  <si>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</si>
  <si>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</si>
  <si>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</si>
  <si>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</si>
  <si>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</si>
  <si>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</si>
  <si>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</si>
  <si>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</si>
  <si>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</si>
  <si>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</si>
  <si>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</si>
  <si>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</si>
  <si>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</si>
  <si>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</si>
  <si>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</si>
  <si>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</si>
  <si>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</si>
  <si>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</si>
  <si>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</si>
  <si>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</si>
  <si>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</si>
  <si>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</si>
  <si>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</si>
  <si>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</si>
  <si>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</si>
  <si>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</si>
  <si>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</si>
  <si>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</si>
  <si>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</si>
  <si>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</si>
  <si>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</si>
  <si>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</si>
  <si>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</si>
  <si>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</si>
  <si>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</si>
  <si>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</si>
  <si>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</si>
  <si>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</si>
  <si>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</si>
  <si>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</si>
  <si>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</si>
  <si>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</si>
  <si>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</si>
  <si>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</si>
  <si>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</si>
  <si>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</si>
  <si>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</si>
  <si>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</si>
  <si>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</si>
  <si>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</si>
  <si>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</si>
  <si>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</si>
  <si>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</si>
  <si>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</si>
  <si>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</si>
  <si>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</si>
  <si>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</si>
  <si>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</si>
  <si>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</si>
  <si>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</si>
  <si>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</si>
  <si>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</si>
  <si>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</si>
  <si>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</si>
  <si>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</si>
  <si>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</si>
  <si>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</si>
  <si>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</si>
  <si>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</si>
  <si>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</si>
  <si>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</si>
  <si>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</si>
  <si>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</si>
  <si>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</si>
  <si>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</si>
  <si>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</si>
  <si>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</si>
  <si>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</si>
  <si>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</si>
  <si>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</si>
  <si>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</si>
  <si>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</si>
  <si>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</si>
  <si>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</si>
  <si>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</si>
  <si>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</si>
  <si>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</si>
  <si>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</si>
  <si>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</si>
  <si>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</si>
  <si>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</si>
  <si>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</si>
  <si>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</si>
  <si>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</si>
  <si>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</si>
  <si>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</si>
  <si>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</si>
  <si>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</si>
  <si>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</si>
  <si>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</si>
  <si>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</si>
  <si>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</si>
  <si>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</si>
  <si>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</si>
  <si>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</si>
  <si>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</si>
  <si>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</si>
  <si>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</si>
  <si>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</si>
  <si>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</si>
  <si>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</si>
  <si>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</si>
  <si>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</si>
  <si>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</si>
  <si>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</si>
  <si>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</si>
  <si>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</si>
  <si>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</si>
  <si>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</si>
  <si>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</si>
  <si>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</si>
  <si>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</si>
  <si>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</si>
  <si>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</si>
  <si>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</si>
  <si>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</si>
  <si>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</si>
  <si>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</si>
  <si>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</si>
  <si>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</si>
  <si>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</si>
  <si>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</si>
  <si>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</si>
  <si>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</si>
  <si>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</si>
  <si>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</si>
  <si>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</si>
  <si>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</si>
  <si>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</si>
  <si>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</si>
  <si>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</si>
  <si>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</si>
  <si>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</si>
  <si>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</si>
  <si>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</si>
  <si>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</si>
  <si>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</si>
  <si>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</si>
  <si>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</si>
  <si>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</si>
  <si>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</si>
  <si>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</si>
  <si>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</si>
  <si>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</si>
  <si>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</si>
  <si>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</si>
  <si>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</si>
  <si>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</si>
  <si>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</si>
  <si>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</si>
  <si>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</si>
  <si>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</si>
  <si>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</si>
  <si>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</si>
  <si>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</si>
  <si>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</si>
  <si>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</si>
  <si>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</si>
  <si>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</si>
  <si>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</si>
  <si>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</si>
  <si>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</si>
  <si>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</si>
  <si>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</si>
  <si>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</si>
  <si>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</si>
  <si>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</si>
  <si>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</si>
  <si>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</si>
  <si>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</si>
  <si>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</si>
  <si>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</si>
  <si>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</si>
  <si>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</si>
  <si>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</si>
  <si>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</si>
  <si>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</si>
  <si>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</si>
  <si>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</si>
  <si>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</si>
  <si>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</si>
  <si>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</si>
  <si>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</si>
  <si>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</si>
  <si>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</si>
  <si>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</si>
  <si>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</si>
  <si>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</si>
  <si>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</si>
  <si>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</si>
  <si>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</si>
  <si>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</si>
  <si>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</si>
  <si>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</si>
  <si>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</si>
  <si>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</si>
  <si>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</si>
  <si>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</si>
  <si>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</si>
  <si>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</si>
  <si>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</si>
  <si>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</si>
  <si>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</si>
  <si>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</si>
  <si>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</si>
  <si>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</si>
  <si>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</si>
  <si>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</si>
  <si>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</si>
  <si>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</si>
  <si>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</si>
  <si>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</si>
  <si>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</si>
  <si>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</si>
  <si>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</si>
  <si>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</si>
  <si>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</si>
  <si>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</si>
  <si>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</si>
  <si>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</si>
  <si>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</si>
  <si>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</si>
  <si>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</si>
  <si>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</si>
  <si>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</si>
  <si>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</si>
  <si>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</si>
  <si>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</si>
  <si>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</si>
  <si>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</si>
  <si>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</si>
  <si>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</si>
  <si>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</si>
  <si>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</si>
  <si>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</si>
  <si>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</si>
  <si>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</si>
  <si>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</si>
  <si>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</si>
  <si>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</si>
  <si>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</si>
  <si>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</si>
  <si>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</si>
  <si>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</si>
  <si>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</si>
  <si>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</si>
  <si>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</si>
  <si>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</si>
  <si>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</si>
  <si>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</si>
  <si>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</si>
  <si>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</si>
  <si>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</si>
  <si>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</si>
  <si>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</si>
  <si>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</si>
  <si>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</si>
  <si>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</si>
  <si>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</si>
  <si>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</si>
  <si>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</si>
  <si>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</si>
  <si>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</si>
  <si>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</si>
  <si>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</si>
  <si>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</si>
  <si>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</si>
  <si>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</si>
  <si>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</si>
  <si>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</si>
  <si>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</si>
  <si>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</si>
  <si>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</si>
  <si>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</si>
  <si>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</si>
  <si>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</si>
  <si>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</si>
  <si>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</si>
  <si>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</si>
  <si>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</si>
  <si>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</si>
  <si>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</si>
  <si>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</si>
  <si>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</si>
  <si>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</si>
  <si>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</si>
  <si>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</si>
  <si>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</si>
  <si>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</si>
  <si>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</si>
  <si>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</si>
  <si>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</si>
  <si>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</si>
  <si>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</si>
  <si>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</si>
  <si>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</si>
  <si>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</si>
  <si>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</si>
  <si>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</si>
  <si>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</si>
  <si>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</si>
  <si>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</si>
  <si>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</si>
  <si>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</si>
  <si>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</si>
  <si>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</si>
  <si>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</si>
  <si>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</si>
  <si>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</si>
  <si>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</si>
  <si>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</si>
  <si>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</si>
  <si>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</si>
  <si>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</si>
  <si>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</si>
  <si>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</si>
  <si>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</si>
  <si>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</si>
  <si>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</si>
  <si>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</si>
  <si>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</si>
  <si>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</si>
  <si>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</si>
  <si>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</si>
  <si>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</si>
  <si>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</si>
  <si>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</si>
  <si>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</si>
  <si>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</si>
  <si>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</si>
  <si>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</si>
  <si>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</si>
  <si>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</si>
  <si>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</si>
  <si>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</si>
  <si>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</si>
  <si>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</si>
  <si>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</si>
  <si>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</si>
  <si>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</si>
  <si>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</si>
  <si>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</si>
  <si>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</si>
  <si>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</si>
  <si>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</si>
  <si>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</si>
  <si>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</si>
  <si>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</si>
  <si>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</si>
  <si>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</si>
  <si>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</si>
  <si>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</si>
  <si>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</si>
  <si>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</si>
  <si>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</si>
  <si>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</si>
  <si>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</si>
  <si>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</si>
  <si>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</si>
  <si>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</si>
  <si>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</si>
  <si>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</si>
  <si>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</si>
  <si>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</si>
  <si>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</si>
  <si>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</si>
  <si>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</si>
  <si>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</si>
  <si>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PCM-20251002-00001930</t>
  </si>
  <si>
    <t>access issue ,  site located inside Training Center and Visit Working days and Working Hours.</t>
  </si>
  <si>
    <t>PCM-20251002-00001852</t>
  </si>
  <si>
    <t xml:space="preserve">2025-10-02 17:40:39
</t>
  </si>
  <si>
    <t>80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</si>
  <si>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</si>
  <si>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</si>
  <si>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</si>
  <si>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</si>
  <si>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</si>
  <si>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</si>
  <si>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</si>
  <si>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</si>
  <si>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</si>
  <si>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</si>
  <si>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</si>
  <si>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PCM-20251002-00001769</t>
  </si>
  <si>
    <t>Site is located inside Kidana project area and the all the entrance closed except 1 gate and security not allowing to access from there witch car after 04:00 PM ,Team SCECO the site by walk and found Power is NA. Sceco complain registered and waiting for SCECO team.</t>
  </si>
  <si>
    <t>PCM-20250929-00001062</t>
  </si>
  <si>
    <t>Minor</t>
  </si>
  <si>
    <t>Cell down due to obsolete module shortage ( issue esclated to LATIS team and waiting their support to arrange modules)</t>
  </si>
  <si>
    <t>PCM-20250926-00001863</t>
  </si>
  <si>
    <t>PCM-20251001-00001946</t>
  </si>
  <si>
    <t>PCM-20251002-00001352</t>
  </si>
  <si>
    <t xml:space="preserve">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</si>
</sst>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9" totalsRowShown="0" headerRowDxfId="157" dataDxfId="156" headerRowBorderDxfId="154" tableBorderDxfId="155" totalsRowBorderDxfId="153">
  <autoFilter ref="A1:CJ3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0" totalsRowShown="0" headerRowDxfId="31" dataDxfId="30" headerRowBorderDxfId="28" tableBorderDxfId="29">
  <autoFilter ref="A1:L2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7" totalsRowShown="0" headerRowDxfId="15" dataDxfId="14" headerRowBorderDxfId="12" tableBorderDxfId="13">
  <autoFilter ref="A1:L3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269.82668067129271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16.205696874996647</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45932.775106597219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45932.775106597219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45932.775106597219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45932.775106597219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45932.775106597219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45932.775106597219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45932.775106597219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45932.775106597219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45932.775106597219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45932.775106597219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45932.775106597219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45932.775106597219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45932.775106597219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45932.775106597219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45932.775106597219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45932.775106597219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45932.775106597219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45932.775106597219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45932.775106597219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45932.775106597219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45932.775106597219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45932.775106597219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45932.775106597219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45932.775106597219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45932.775106597219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45932.775106597219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45932.775106597219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45932.775106597219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45932.775106597219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45932.775106597219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45932.775106597219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45932.775106597219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45932.775106597219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45932.775106597219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45932.775106597219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45932.775106597219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45932.775106597219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45932.775106597219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45932.775106597219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45932.775106597219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45932.775106597219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45932.775106597219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45932.775106597219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45932.775106597219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45932.775106597219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45932.775106597219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45932.775106597219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45932.775106597219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45932.775106597219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45932.775106597219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45932.775106597219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45932.775106597219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45932.775106597219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45932.775106597219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45932.775106597219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45932.775106597219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45932.775106597219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45932.775106597219</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CEA9DCE0-CFAB-4DA9-A30F-E00347E48B57}"/>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9"/>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241.12332418980805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126.04802326388744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107.77526863425737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75" t="s">
        <v>27771</v>
      </c>
      <c r="E6" s="131" t="s">
        <v>38967</v>
      </c>
      <c r="F6" s="140">
        <v>45932.765914351854</v>
      </c>
      <c r="G6" s="133">
        <f ca="1">IFERROR(NOW()-F6,"-")</f>
        <v>9.1922453648294322E-3</v>
      </c>
      <c r="H6" s="132">
        <v>45932.7503125</v>
      </c>
      <c r="I6" s="18" t="str">
        <f>IFERROR(VLOOKUP(D6,DB!A:F,6,0),"")</f>
        <v>Generator-SG</v>
      </c>
      <c r="J6" s="18" t="str">
        <f>IFERROR(VLOOKUP(D6,DB!A:G,7,0),"")</f>
        <v>Weak</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28397</v>
      </c>
      <c r="E7" s="131" t="s">
        <v>38964</v>
      </c>
      <c r="F7" s="132">
        <v>45932.742534722223</v>
      </c>
      <c r="G7" s="133">
        <f ca="1">IFERROR(NOW()-F7,"-")</f>
        <v>3.2571874995483086E-2</v>
      </c>
      <c r="H7" s="140" t="s">
        <v>39057</v>
      </c>
      <c r="I7" s="18" t="str">
        <f>IFERROR(VLOOKUP(D7,DB!A:F,6,0),"")</f>
        <v>SCECO</v>
      </c>
      <c r="J7" s="18" t="str">
        <f>IFERROR(VLOOKUP(D7,DB!A:G,7,0),"")</f>
        <v>Vandalized+No BB Design</v>
      </c>
      <c r="K7" s="19" t="s">
        <v>39058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45932.775106597219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45932.775106597219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45932.775106597219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45932.775106597219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45932.775106597219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45932.775106597219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R2</v>
      </c>
      <c r="C14" s="18"/>
      <c r="D14" s="18" t="s">
        <v>9106</v>
      </c>
      <c r="E14" s="131"/>
      <c r="F14" s="132"/>
      <c r="G14" s="133">
        <f ca="1">IFERROR(NOW()-F14,"-")</f>
        <v>45932.775106597219</v>
      </c>
      <c r="H14" s="132"/>
      <c r="I14" s="18" t="str">
        <f>IFERROR(VLOOKUP(D14,DB!A:F,6,0),"")</f>
        <v>SCECO</v>
      </c>
      <c r="J14" s="18" t="str">
        <f>IFERROR(VLOOKUP(D14,DB!A:G,7,0),"")</f>
        <v>Weak</v>
      </c>
      <c r="K14" s="19"/>
      <c r="L14" s="18" t="str">
        <f>IFERROR(VLOOKUP(D14,DB!A:I,9,0),"")</f>
        <v>Latis</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45932.775106597219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45932.775106597219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45932.775106597219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45932.775106597219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45932.775106597219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45932.775106597219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45932.775106597219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45932.775106597219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45932.775106597219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45932.775106597219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45932.775106597219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45932.775106597219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45932.775106597219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45932.775106597219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45932.775106597219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45932.775106597219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45932.775106597219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45932.775106597219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45932.775106597219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45932.775106597219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45932.775106597219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45932.775106597219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45932.775106597219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45932.775106597219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45932.775106597219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45932.775106597219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45932.775106597219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45932.775106597219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45932.775106597219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45932.775106597219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45932.775106597219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45932.775106597219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45932.775106597219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45932.775106597219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45932.775106597219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45932.775106597219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45932.775106597219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45932.775106597219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45932.775106597219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45932.775106597219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45932.775106597219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45932.775106597219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45932.775106597219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45932.775106597219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45932.775106597219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45932.775106597219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45932.775106597219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45932.775106597219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45932.775106597219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45932.775106597219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45932.775106597219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45932.775106597219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45932.775106597219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45932.775106597219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45932.775106597219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45932.775106597219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45932.775106597219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45932.775106597219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45932.775106597219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45932.775106597219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45932.775106597219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45932.775106597219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45932.775106597219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45932.775106597219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45932.775106597219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45932.775106597219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45932.775106597219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45932.775106597219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45932.775106597219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45932.775106597219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45932.775106597219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45932.775106597219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45932.775106597219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45932.775106597219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45932.775106597219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45932.775106597219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45932.775106597219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45932.775106597219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45932.775106597219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45932.775106597219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45932.775106597219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45932.775106597219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45932.775106597219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45932.775106597219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45932.775106597219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45932.775106597219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45932.775106597219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45932.775106597219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45932.775106597219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45932.775106597219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45932.775106597219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45932.775106597219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45932.775106597219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45932.775106597219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45932.775106597219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45932.775106597219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45932.775106597219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45932.775106597219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45932.775106597219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45932.775106597219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45932.775106597219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45932.775106597219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45932.775106597219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45932.775106597219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45932.775106597219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45932.775106597219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45932.775106597219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45932.775106597219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45932.775106597219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45932.775106597219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45932.775106597219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45932.775106597219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45932.775106597219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45932.775106597219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45932.775106597219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45932.775106597219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45932.775106597219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45932.775106597219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45932.775106597219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45932.775106597219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45932.775106597219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45932.775106597219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45932.775106597219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45932.775106597219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45932.775106597219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45932.775106597219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45932.775106597219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45932.775106597219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45932.775106597219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45932.775106597219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45932.775106597219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45932.775106597219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45932.775106597219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45932.775106597219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45932.775106597219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45932.775106597219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45932.775106597219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45932.775106597219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45932.775106597219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45932.775106597219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45932.775106597219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45932.775106597219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45932.775106597219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45932.775106597219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45932.775106597219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45932.775106597219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45932.775106597219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45932.775106597219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45932.775106597219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45932.775106597219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45932.775106597219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45932.775106597219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45932.775106597219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45932.775106597219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45932.775106597219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45932.775106597219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45932.775106597219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45932.775106597219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45932.775106597219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45932.775106597219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45932.775106597219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45932.775106597219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45932.775106597219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45932.775106597219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45932.775106597219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45932.775106597219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45932.775106597219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45932.775106597219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45932.775106597219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45932.775106597219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45932.775106597219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45932.775106597219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45932.775106597219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45932.775106597219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45932.775106597219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45932.775106597219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45932.775106597219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45932.775106597219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45932.775106597219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45932.775106597219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45932.775106597219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45932.775106597219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45932.775106597219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45932.775106597219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45932.775106597219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45932.775106597219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45932.775106597219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45932.775106597219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45932.775106597219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45932.775106597219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45932.775106597219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45932.775106597219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45932.775106597219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45932.775106597219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45932.775106597219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45932.775106597219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45932.775106597219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45932.775106597219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45932.775106597219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45932.775106597219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45932.775106597219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45932.775106597219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45932.775106597219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45932.775106597219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45932.775106597219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45932.775106597219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45932.775106597219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45932.775106597219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45932.775106597219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45932.775106597219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45932.775106597219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45932.775106597219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45932.775106597219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45932.775106597219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45932.775106597219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45932.775106597219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45932.775106597219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45932.775106597219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45932.775106597219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45932.775106597219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45932.775106597219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45932.775106597219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45932.775106597219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45932.775106597219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45932.775106597219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45932.775106597219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45932.775106597219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45932.775106597219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45932.775106597219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45932.775106597219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45932.775106597219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45932.775106597219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45932.775106597219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45932.775106597219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45932.775106597219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45932.775106597219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45932.775106597219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45932.775106597219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45932.775106597219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45932.775106597219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45932.775106597219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45932.775106597219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45932.775106597219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45932.775106597219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45932.775106597219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45932.775106597219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45932.775106597219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45932.775106597219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45932.775106597219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45932.775106597219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45932.775106597219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45932.775106597219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45932.775106597219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45932.775106597219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45932.775106597219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45932.775106597219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45932.775106597219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45932.775106597219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45932.775106597219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45932.775106597219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45932.775106597219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45932.775106597219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45932.775106597219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45932.775106597219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45932.775106597219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45932.775106597219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45932.775106597219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45932.775106597219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45932.775106597219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45932.775106597219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45932.775106597219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45932.775106597219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45932.775106597219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45932.775106597219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45932.775106597219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45932.775106597219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45932.775106597219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45932.775106597219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45932.775106597219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45932.775106597219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45932.775106597219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45932.775106597219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45932.775106597219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45932.775106597219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45932.775106597219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45932.775106597219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45932.775106597219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45932.775106597219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45932.775106597219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45932.775106597219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45932.775106597219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45932.775106597219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45932.775106597219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45932.775106597219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45932.775106597219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45932.775106597219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45932.775106597219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45932.775106597219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45932.775106597219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45932.775106597219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45932.775106597219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45932.775106597219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45932.775106597219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45932.775106597219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45932.775106597219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45932.775106597219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45932.775106597219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45932.775106597219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45932.775106597219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45932.775106597219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45932.775106597219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45932.775106597219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45932.775106597219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45932.775106597219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45932.775106597219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45932.775106597219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45932.775106597219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45932.775106597219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45932.775106597219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45932.775106597219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45932.775106597219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45932.775106597219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45932.775106597219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45932.775106597219</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45932.775106597219</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45932.775106597219</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45932.775106597219</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45932.775106597219</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45932.775106597219</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45932.775106597219</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45932.775106597219</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45932.775106597219</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45932.775106597219</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45932.775106597219</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45932.775106597219</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sheetData>
  <dataValidations count="2">
    <dataValidation allowBlank="1" showInputMessage="1" showErrorMessage="1" sqref="E1" xr:uid="{4D935161-CDD3-4592-B877-3FB59C99E142}"/>
    <dataValidation type="list" allowBlank="1" showInputMessage="1" showErrorMessage="1" sqref="E3:E3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45932.775106597219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45932.775106597219</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45932.775106597219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45932.775106597219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45932.775106597219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45932.775106597219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45932.775106597219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45932.775106597219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45932.775106597219</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45932.775106597219</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45932.775106597219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45932.775106597219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45932.775106597219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45932.775106597219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45932.775106597219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45932.775106597219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45932.775106597219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45932.775106597219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45932.775106597219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45932.775106597219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45932.775106597219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45932.775106597219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45932.775106597219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45932.775106597219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45932.775106597219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45932.775106597219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45932.775106597219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45932.775106597219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45932.775106597219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45932.775106597219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45932.775106597219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45932.775106597219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45932.775106597219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45932.775106597219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45932.775106597219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45932.775106597219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45932.775106597219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45932.775106597219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45932.775106597219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45932.775106597219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45932.775106597219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45932.775106597219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45932.775106597219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45932.775106597219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45932.775106597219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45932.775106597219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45932.775106597219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45932.775106597219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45932.775106597219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45932.775106597219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45932.775106597219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45932.775106597219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45932.775106597219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45932.775106597219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45932.775106597219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45932.775106597219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45932.775106597219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45932.775106597219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45932.775106597219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45932.775106597219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45932.775106597219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45932.775106597219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45932.775106597219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45932.775106597219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45932.775106597219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45932.775106597219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45932.775106597219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45932.775106597219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45932.775106597219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45932.775106597219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45932.775106597219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45932.775106597219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45932.775106597219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45932.775106597219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45932.775106597219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45932.775106597219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45932.775106597219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45932.775106597219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45932.775106597219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45932.775106597219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45932.775106597219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45932.775106597219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45932.775106597219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45932.775106597219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45932.775106597219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45932.775106597219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45932.775106597219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45932.775106597219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45932.775106597219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45932.775106597219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45932.775106597219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45932.775106597219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45932.775106597219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45932.775106597219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45932.775106597219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45932.775106597219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45932.775106597219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45932.775106597219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45932.775106597219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45932.775106597219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45932.775106597219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45932.775106597219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45932.775106597219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45932.775106597219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45932.775106597219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45932.775106597219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45932.775106597219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45932.775106597219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45932.775106597219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45932.775106597219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45932.775106597219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45932.775106597219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45932.775106597219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45932.775106597219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45932.775106597219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45932.775106597219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45932.775106597219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45932.775106597219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45932.775106597219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45932.775106597219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45932.775106597219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45932.775106597219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45932.775106597219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45932.775106597219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45932.775106597219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45932.775106597219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45932.775106597219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45932.775106597219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45932.775106597219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45932.775106597219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45932.775106597219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45932.775106597219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45932.775106597219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45932.775106597219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45932.775106597219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45932.775106597219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45932.775106597219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45932.775106597219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45932.775106597219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45932.775106597219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45932.775106597219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45932.775106597219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45932.775106597219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45932.775106597219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45932.775106597219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45932.775106597219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45932.775106597219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45932.775106597219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45932.775106597219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45932.775106597219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45932.775106597219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45932.775106597219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45932.775106597219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45932.775106597219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45932.775106597219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45932.775106597219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45932.775106597219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45932.775106597219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45932.775106597219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45932.775106597219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45932.775106597219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45932.775106597219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45932.775106597219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45932.775106597219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45932.775106597219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45932.775106597219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45932.775106597219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45932.775106597219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45932.775106597219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45932.775106597219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45932.775106597219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45932.775106597219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45932.775106597219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45932.775106597219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45932.775106597219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45932.775106597219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45932.775106597219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45932.775106597219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45932.775106597219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45932.775106597219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45932.775106597219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45932.775106597219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45932.775106597219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45932.775106597219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45932.775106597219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45932.775106597219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45932.775106597219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45932.775106597219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45932.775106597219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45932.775106597219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45932.775106597219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45932.775106597219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45932.775106597219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45932.775106597219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45932.775106597219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45932.775106597219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45932.775106597219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45932.775106597219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45932.775106597219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45932.775106597219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45932.775106597219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45932.775106597219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45932.775106597219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45932.775106597219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45932.775106597219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45932.775106597219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45932.775106597219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45932.775106597219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45932.775106597219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45932.775106597219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45932.775106597219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45932.775106597219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45932.775106597219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45932.775106597219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45932.775106597219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45932.775106597219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45932.775106597219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45932.775106597219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45932.775106597219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45932.775106597219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45932.775106597219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45932.775106597219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45932.775106597219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45932.775106597219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45932.775106597219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45932.775106597219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45932.775106597219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45932.775106597219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45932.775106597219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45932.775106597219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45932.775106597219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45932.775106597219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45932.775106597219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45932.775106597219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45932.775106597219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45932.775106597219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45932.775106597219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45932.775106597219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45932.775106597219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45932.775106597219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45932.775106597219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45932.775106597219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45932.775106597219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45932.775106597219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45932.775106597219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45932.775106597219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45932.775106597219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45932.775106597219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45932.775106597219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45932.775106597219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45932.775106597219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45932.775106597219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45932.775106597219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45932.775106597219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45932.775106597219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45932.775106597219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45932.775106597219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45932.775106597219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45932.775106597219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45932.775106597219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45932.775106597219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45932.775106597219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45932.775106597219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45932.775106597219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45932.775106597219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45932.775106597219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45932.775106597219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45932.775106597219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45932.775106597219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45932.775106597219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45932.775106597219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45932.775106597219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45932.775106597219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45932.775106597219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45932.775106597219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45932.775106597219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45932.775106597219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45932.775106597219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45932.775106597219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45932.775106597219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45932.775106597219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45932.775106597219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45932.775106597219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45932.775106597219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45932.775106597219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45932.775106597219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45932.775106597219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45932.775106597219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45932.775106597219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45932.775106597219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45932.775106597219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45932.775106597219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45932.775106597219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45932.775106597219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45932.775106597219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45932.775106597219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45932.775106597219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45932.775106597219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45932.775106597219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45932.775106597219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45932.775106597219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45932.775106597219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45932.775106597219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45932.775106597219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45932.775106597219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45932.775106597219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45932.775106597219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45932.775106597219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45932.775106597219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45932.775106597219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45932.775106597219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45932.775106597219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45932.775106597219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45932.775106597219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45932.775106597219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45932.775106597219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45932.775106597219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45932.775106597219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45932.775106597219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45932.775106597219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45932.775106597219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45932.775106597219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45932.775106597219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45932.775106597219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45932.775106597219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45932.775106597219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45932.775106597219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45932.775106597219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45932.775106597219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45932.775106597219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45932.775106597219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45932.775106597219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45932.775106597219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45932.775106597219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45932.775106597219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45932.775106597219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45932.775106597219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45932.775106597219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45932.775106597219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45932.775106597219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45932.775106597219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45932.775106597219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45932.775106597219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45932.775106597219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45932.775106597219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45932.775106597219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45932.775106597219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45932.775106597219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45932.775106597219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45932.775106597219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45932.775106597219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45932.775106597219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45932.775106597219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45932.775106597219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45932.775106597219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45932.775106597219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45932.775106597219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45932.775106597219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45932.775106597219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45932.775106597219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45932.775106597219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45932.775106597219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45932.775106597219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45932.775106597219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45932.775106597219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45932.775106597219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45932.775106597219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45932.775106597219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45932.775106597219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45932.775106597219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45932.775106597219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45932.775106597219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45932.775106597219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45932.775106597219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45932.775106597219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45932.775106597219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45932.775106597219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45932.775106597219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45932.775106597219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45932.775106597219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45932.775106597219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45932.775106597219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45932.775106597219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45932.775106597219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45932.775106597219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45932.775106597219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45932.775106597219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45932.775106597219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45932.775106597219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45932.775106597219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45932.775106597219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45932.775106597219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45932.775106597219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45932.775106597219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45932.775106597219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45932.775106597219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45932.775106597219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45932.775106597219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45932.775106597219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45932.775106597219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45932.775106597219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45932.775106597219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45932.775106597219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45932.775106597219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45932.775106597219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45932.775106597219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45932.775106597219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45932.775106597219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45932.775106597219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45932.775106597219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45932.775106597219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45932.775106597219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45932.775106597219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45932.775106597219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45932.775106597219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45932.775106597219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45932.775106597219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45932.775106597219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45932.775106597219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45932.775106597219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45932.775106597219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45932.775106597219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45932.775106597219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45932.775106597219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45932.775106597219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45932.775106597219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45932.775106597219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45932.775106597219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45932.775106597219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45932.775106597219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45932.775106597219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45932.775106597219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45932.775106597219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45932.775106597219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45932.775106597219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45932.775106597219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45932.775106597219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45932.775106597219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45932.775106597219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45932.775106597219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45932.775106597219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45932.775106597219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45932.775106597219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45932.775106597219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45932.775106597219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45932.775106597219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45932.775106597219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45932.775106597219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45932.775106597219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45932.775106597219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45932.775106597219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45932.775106597219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45932.775106597219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45932.775106597219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45932.775106597219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45932.775106597219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45932.775106597219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45932.775106597219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45932.775106597219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45932.775106597219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45932.775106597219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45932.775106597219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45932.775106597219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45932.775106597219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45932.775106597219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45932.775106597219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45932.775106597219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45932.775106597219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45932.775106597219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45932.775106597219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45932.775106597219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45932.775106597219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45932.775106597219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45932.775106597219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45932.775106597219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45932.775106597219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45932.775106597219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45932.775106597219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45932.775106597219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45932.775106597219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45932.775106597219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45932.775106597219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45932.775106597219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45932.775106597219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45932.775106597219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45932.775106597219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45932.775106597219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45932.775106597219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45932.775106597219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45932.775106597219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45932.775106597219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45932.775106597219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45932.775106597219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45932.775106597219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45932.775106597219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45932.775106597219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45932.775106597219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45932.775106597219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45932.775106597219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45932.775106597219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45932.775106597219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45932.775106597219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45932.775106597219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45932.775106597219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45932.775106597219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45932.775106597219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45932.775106597219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45932.775106597219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45932.775106597219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45932.775106597219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45932.775106597219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45932.775106597219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45932.775106597219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45932.775106597219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45932.775106597219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45932.775106597219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45932.775106597219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45932.775106597219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45932.775106597219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45932.775106597219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45932.775106597219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45932.775106597219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45932.775106597219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45932.775106597219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45932.775106597219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45932.775106597219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45932.775106597219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45932.775106597219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45932.775106597219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45932.775106597219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45932.775106597219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45932.775106597219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45932.775106597219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45932.775106597219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45932.775106597219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45932.775106597219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45932.775106597219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45932.775106597219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45932.775106597219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45932.775106597219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45932.775106597219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45932.775106597219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45932.775106597219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45932.775106597219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45932.775106597219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45932.775106597219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45932.775106597219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45932.775106597219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45932.775106597219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45932.775106597219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45932.775106597219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45932.775106597219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45932.775106597219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45932.775106597219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45932.775106597219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45932.775106597219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45932.775106597219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45932.775106597219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45932.775106597219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45932.775106597219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45932.775106597219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45932.775106597219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45932.775106597219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45932.775106597219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45932.775106597219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45932.775106597219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45932.775106597219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45932.775106597219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45932.775106597219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45932.775106597219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45932.775106597219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45932.775106597219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45932.775106597219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45932.775106597219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45932.775106597219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45932.775106597219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45932.775106597219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45932.775106597219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45932.775106597219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45932.775106597219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45932.775106597219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45932.775106597219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45932.775106597219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45932.775106597219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45932.775106597219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45932.775106597219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45932.775106597219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45932.775106597219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45932.775106597219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45932.775106597219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45932.775106597219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45932.775106597219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45932.775106597219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45932.775106597219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45932.775106597219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45932.775106597219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45932.775106597219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45932.775106597219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45932.775106597219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45932.775106597219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45932.775106597219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45932.775106597219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45932.775106597219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45932.775106597219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45932.775106597219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45932.775106597219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45932.775106597219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45932.775106597219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45932.775106597219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45932.775106597219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45932.775106597219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45932.775106597219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45932.775106597219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45932.775106597219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45932.775106597219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45932.775106597219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45932.775106597219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45932.775106597219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45932.775106597219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45932.775106597219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45932.775106597219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45932.775106597219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45932.775106597219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45932.775106597219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45932.775106597219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45932.775106597219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45932.775106597219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45932.775106597219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45932.775106597219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45932.775106597219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45932.775106597219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45932.775106597219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45932.775106597219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45932.775106597219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45932.775106597219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45932.775106597219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45932.775106597219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45932.775106597219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45932.775106597219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45932.775106597219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45932.775106597219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45932.775106597219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45932.775106597219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45932.775106597219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45932.775106597219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45932.775106597219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45932.775106597219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45932.775106597219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45932.775106597219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45932.775106597219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45932.775106597219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45932.775106597219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45932.775106597219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45932.775106597219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45932.775106597219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45932.775106597219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45932.775106597219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45932.775106597219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45932.775106597219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45932.775106597219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45932.775106597219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45932.775106597219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45932.775106597219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45932.775106597219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45932.775106597219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45932.775106597219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45932.775106597219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45932.775106597219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45932.775106597219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45932.775106597219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45932.775106597219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45932.775106597219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45932.775106597219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45932.775106597219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45932.775106597219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45932.775106597219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45932.775106597219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45932.775106597219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45932.775106597219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45932.775106597219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45932.775106597219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45932.775106597219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45932.775106597219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45932.775106597219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45932.775106597219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45932.775106597219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45932.775106597219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45932.775106597219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45932.775106597219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45932.775106597219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45932.775106597219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45932.775106597219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45932.775106597219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45932.775106597219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45932.775106597219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45932.775106597219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45932.775106597219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45932.775106597219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45932.775106597219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45932.775106597219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45932.775106597219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45932.775106597219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45932.775106597219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45932.775106597219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45932.775106597219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45932.775106597219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45932.775106597219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45932.775106597219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45932.775106597219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45932.775106597219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45932.775106597219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45932.775106597219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45932.775106597219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45932.775106597219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45932.775106597219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45932.775106597219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45932.775106597219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45932.775106597219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45932.775106597219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45932.775106597219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45932.775106597219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45932.775106597219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45932.775106597219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45932.775106597219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45932.775106597219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45932.775106597219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45932.775106597219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45932.775106597219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45932.775106597219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45932.775106597219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45932.775106597219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45932.775106597219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45932.775106597219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45932.775106597219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45932.775106597219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45932.775106597219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45932.775106597219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45932.775106597219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45932.775106597219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45932.775106597219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45932.775106597219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45932.775106597219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45932.775106597219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45932.775106597219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45932.775106597219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45932.775106597219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45932.775106597219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45932.775106597219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45932.775106597219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45932.775106597219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45932.775106597219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45932.775106597219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45932.775106597219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45932.775106597219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45932.775106597219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45932.775106597219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45932.775106597219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45932.775106597219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45932.775106597219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45932.775106597219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45932.775106597219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45932.775106597219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45932.775106597219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45932.775106597219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45932.775106597219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45932.775106597219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45932.775106597219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45932.775106597219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45932.775106597219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45932.775106597219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45932.775106597219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45932.775106597219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45932.775106597219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45932.775106597219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45932.775106597219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45932.775106597219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45932.775106597219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45932.775106597219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45932.775106597219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45932.775106597219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45932.775106597219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45932.775106597219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45932.775106597219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45932.775106597219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45932.775106597219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45932.775106597219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45932.775106597219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45932.775106597219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45932.775106597219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45932.775106597219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45932.775106597219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45932.775106597219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45932.775106597219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45932.775106597219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45932.775106597219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45932.775106597219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45932.775106597219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45932.775106597219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45932.775106597219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45932.775106597219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45932.775106597219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45932.775106597219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45932.775106597219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45932.775106597219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45932.775106597219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45932.775106597219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45932.775106597219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45932.775106597219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45932.775106597219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45932.775106597219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45932.775106597219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45932.775106597219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45932.775106597219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45932.775106597219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45932.775106597219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45932.775106597219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45932.775106597219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45932.775106597219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45932.775106597219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45932.775106597219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45932.775106597219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45932.775106597219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45932.775106597219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45932.775106597219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45932.775106597219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45932.775106597219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45932.775106597219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45932.775106597219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45932.775106597219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45932.775106597219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45932.775106597219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45932.775106597219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45932.775106597219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45932.775106597219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45932.775106597219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45932.775106597219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45932.775106597219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45932.775106597219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45932.775106597219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45932.775106597219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45932.775106597219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45932.775106597219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45932.775106597219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45932.775106597219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45932.775106597219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45932.775106597219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45932.775106597219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45932.775106597219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45932.775106597219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45932.775106597219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45932.775106597219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45932.775106597219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45932.775106597219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45932.775106597219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45932.775106597219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45932.775106597219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45932.775106597219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45932.775106597219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45932.775106597219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45932.775106597219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45932.775106597219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45932.775106597219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45932.775106597219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45932.775106597219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45932.775106597219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45932.775106597219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45932.775106597219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45932.775106597219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45932.775106597219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45932.775106597219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45932.775106597219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45932.775106597219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45932.775106597219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45932.775106597219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45932.775106597219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45932.775106597219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45932.775106597219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45932.775106597219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45932.775106597219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45932.775106597219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45932.775106597219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45932.775106597219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45932.775106597219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45932.775106597219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45932.775106597219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45932.775106597219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45932.775106597219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45932.775106597219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45932.775106597219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45932.775106597219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45932.775106597219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45932.775106597219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45932.775106597219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45932.775106597219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45932.775106597219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45932.775106597219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45932.775106597219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45932.775106597219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45932.775106597219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45932.775106597219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45932.775106597219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45932.775106597219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45932.775106597219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45932.775106597219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45932.775106597219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45932.775106597219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45932.775106597219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45932.775106597219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45932.775106597219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45932.775106597219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45932.775106597219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45932.775106597219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45932.775106597219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45932.775106597219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45932.775106597219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45932.775106597219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45932.775106597219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45932.775106597219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45932.775106597219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45932.775106597219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45932.775106597219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45932.775106597219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45932.775106597219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45932.775106597219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45932.775106597219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45932.775106597219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45932.775106597219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45932.775106597219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45932.775106597219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45932.775106597219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45932.775106597219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45932.775106597219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45932.775106597219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45932.775106597219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45932.775106597219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45932.775106597219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45932.775106597219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45932.775106597219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45932.775106597219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45932.775106597219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45932.775106597219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45932.775106597219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45932.775106597219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45932.775106597219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45932.775106597219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45932.775106597219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45932.775106597219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45932.775106597219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45932.775106597219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45932.775106597219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45932.775106597219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45932.775106597219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45932.775106597219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45932.775106597219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45932.775106597219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45932.775106597219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45932.775106597219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45932.775106597219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45932.775106597219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45932.775106597219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45932.775106597219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45932.775106597219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45932.775106597219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45932.775106597219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45932.775106597219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45932.775106597219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45932.775106597219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45932.775106597219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45932.775106597219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45932.775106597219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45932.775106597219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45932.775106597219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45932.775106597219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45932.775106597219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45932.775106597219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45932.775106597219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45932.775106597219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45932.775106597219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45932.775106597219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45932.775106597219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45932.775106597219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45932.775106597219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45932.775106597219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45932.775106597219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45932.775106597219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45932.775106597219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45932.775106597219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45932.775106597219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45932.775106597219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45932.775106597219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45932.775106597219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45932.775106597219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45932.775106597219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45932.775106597219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45932.775106597219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45932.775106597219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45932.775106597219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45932.775106597219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45932.775106597219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45932.775106597219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45932.775106597219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45932.775106597219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45932.775106597219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45932.775106597219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45932.775106597219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45932.775106597219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45932.775106597219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45932.775106597219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45932.775106597219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45932.775106597219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45932.775106597219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45932.775106597219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45932.775106597219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45932.775106597219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45932.775106597219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45932.775106597219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45932.775106597219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45932.775106597219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45932.775106597219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45932.775106597219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45932.775106597219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45932.775106597219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45932.775106597219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45932.775106597219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45932.775106597219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45932.775106597219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45932.775106597219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45932.775106597219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45932.775106597219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45932.775106597219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45932.775106597219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45932.775106597219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45932.775106597219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45932.775106597219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45932.775106597219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45932.775106597219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45932.775106597219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45932.775106597219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45932.775106597219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45932.775106597219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45932.775106597219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45932.775106597219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45932.775106597219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45932.775106597219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45932.775106597219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45932.775106597219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45932.775106597219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45932.775106597219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45932.775106597219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45932.775106597219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45932.775106597219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45932.775106597219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45932.775106597219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45932.775106597219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45932.775106597219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45932.775106597219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45932.775106597219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45932.775106597219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45932.775106597219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45932.775106597219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45932.775106597219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45932.775106597219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45932.775106597219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45932.775106597219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45932.775106597219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45932.775106597219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45932.775106597219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45932.775106597219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45932.775106597219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45932.775106597219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45932.775106597219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45932.775106597219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45932.775106597219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45932.775106597219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45932.775106597219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45932.775106597219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45932.775106597219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45932.775106597219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45932.775106597219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45932.775106597219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45932.775106597219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45932.775106597219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45932.775106597219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45932.775106597219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45932.775106597219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45932.775106597219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45932.775106597219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45932.775106597219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45932.775106597219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45932.775106597219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45932.775106597219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45932.775106597219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45932.775106597219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45932.775106597219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45932.775106597219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45932.775106597219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45932.775106597219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45932.775106597219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45932.775106597219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45932.775106597219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45932.775106597219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45932.775106597219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45932.775106597219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45932.775106597219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45932.775106597219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45932.775106597219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45932.775106597219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45932.775106597219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45932.775106597219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45932.775106597219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45932.775106597219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45932.775106597219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45932.775106597219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45932.775106597219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45932.775106597219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45932.775106597219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45932.775106597219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45932.775106597219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45932.775106597219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45932.775106597219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45932.775106597219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45932.775106597219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45932.775106597219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45932.775106597219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45932.775106597219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45932.775106597219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45932.775106597219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45932.775106597219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45932.775106597219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45932.775106597219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45932.775106597219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45932.775106597219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45932.775106597219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45932.775106597219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45932.775106597219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45932.775106597219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45932.775106597219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45932.775106597219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45932.775106597219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45932.775106597219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45932.775106597219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45932.775106597219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45932.775106597219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45932.775106597219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45932.775106597219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45932.775106597219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45932.775106597219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45932.775106597219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45932.775106597219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45932.775106597219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45932.775106597219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45932.775106597219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45932.775106597219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45932.775106597219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45932.775106597219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45932.775106597219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45932.775106597219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45932.775106597219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45932.775106597219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45932.775106597219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45932.775106597219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45932.775106597219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45932.775106597219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45932.775106597219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45932.775106597219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45932.775106597219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45932.775106597219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45932.775106597219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45932.775106597219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45932.775106597219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45932.775106597219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45932.775106597219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45932.775106597219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45932.775106597219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45932.775106597219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45932.775106597219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45932.775106597219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45932.775106597219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45932.775106597219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45932.775106597219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45932.775106597219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45932.775106597219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45932.775106597219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45932.775106597219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45932.775106597219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45932.775106597219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45932.775106597219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45932.775106597219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45932.775106597219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45932.775106597219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45932.775106597219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45932.775106597219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45932.775106597219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45932.775106597219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45932.775106597219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45932.775106597219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45932.775106597219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45932.775106597219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45932.775106597219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45932.775106597219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45932.775106597219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45932.775106597219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45932.775106597219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45932.775106597219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45932.775106597219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45932.775106597219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45932.775106597219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45932.775106597219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45932.775106597219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45932.775106597219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45932.775106597219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45932.775106597219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45932.775106597219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45932.775106597219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45932.775106597219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45932.775106597219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45932.775106597219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45932.775106597219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45932.775106597219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45932.775106597219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45932.775106597219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45932.775106597219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45932.775106597219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45932.775106597219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45932.775106597219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45932.775106597219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45932.775106597219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45932.775106597219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45932.775106597219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45932.775106597219</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229.29438900462264</v>
      </c>
      <c r="H2" s="113">
        <v>45703.474768518521</v>
      </c>
      <c r="I2" s="110" t="str">
        <f>IFERROR(VLOOKUP(D2,DB!A:F,6,0),"")</f>
        <v>SCECO</v>
      </c>
      <c r="J2" s="110" t="str">
        <f>IFERROR(VLOOKUP(D2,DB!A:G,7,0),"")</f>
        <v>Dead</v>
      </c>
      <c r="K2" s="115" t="s">
        <v>39060</v>
      </c>
      <c r="L2" s="107" t="str">
        <f>IFERROR(VLOOKUP(D2,DB!A:I,9,0),"")</f>
        <v>Latis</v>
      </c>
    </row>
    <row r="3" spans="1:16" ht="33.75" customHeight="1">
      <c r="A3" s="110" t="s">
        <v>39061</v>
      </c>
      <c r="B3" s="110" t="str">
        <f>IFERROR(VLOOKUP(D3,DB!A:K,11,0),"")</f>
        <v>R4</v>
      </c>
      <c r="C3" s="111">
        <v>2</v>
      </c>
      <c r="D3" s="107" t="s">
        <v>39062</v>
      </c>
      <c r="E3" s="112" t="s">
        <v>38964</v>
      </c>
      <c r="F3" s="113">
        <v>45930.890277777777</v>
      </c>
      <c r="G3" s="114">
        <f ca="1">IFERROR(NOW()-F3,"")</f>
        <v>1.8848288194421912</v>
      </c>
      <c r="H3" s="113">
        <v>45930.847372685188</v>
      </c>
      <c r="I3" s="110" t="str">
        <f>IFERROR(VLOOKUP(D3,DB!A:F,6,0),"")</f>
        <v>SCECO</v>
      </c>
      <c r="J3" s="110" t="str">
        <f>IFERROR(VLOOKUP(D3,DB!A:G,7,0),"")</f>
        <v>In progress</v>
      </c>
      <c r="K3" s="115" t="s">
        <v>39063</v>
      </c>
      <c r="L3" s="107" t="str">
        <f>IFERROR(VLOOKUP(D3,DB!A:I,9,0),"")</f>
        <v>Latis</v>
      </c>
    </row>
    <row r="4" spans="1:16" ht="15" customHeight="1">
      <c r="A4" s="110"/>
      <c r="B4" s="110" t="str">
        <f>IFERROR(VLOOKUP(#REF!,DB!A:K,11,0),"")</f>
        <v/>
      </c>
      <c r="C4" s="111"/>
      <c r="D4" s="107"/>
      <c r="E4" s="112"/>
      <c r="F4" s="113"/>
      <c r="G4" s="114">
        <f ca="1">IFERROR(NOW()-F4,"")</f>
        <v>45932.77510648148</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2"/>
      <c r="E5" s="112"/>
      <c r="F5" s="113"/>
      <c r="G5" s="114">
        <f ca="1">IFERROR(NOW()-F5,"")</f>
        <v>45932.77510648148</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45932.77510648148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45932.77510648148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45932.77510648148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45932.775106597219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45932.775106597219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45932.775106597219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45932.775106597219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45932.775106597219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45932.775106597219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45932.775106597219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45932.775106597219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45932.775106597219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45932.775106597219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45932.775106597219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45932.775106597219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45932.775106597219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45932.775106597219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45932.775106597219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45932.775106597219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45932.775106597219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45932.775106597219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45932.775106597219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45932.775106597219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45932.775106597219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45932.775106597219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45932.775106597219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45932.775106597219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45932.775106597219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45932.775106597219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45932.775106597219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45932.775106597219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45932.775106597219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45932.775106597219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45932.775106597219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45932.775106597219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45932.775106597219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45932.775106597219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45932.775106597219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45932.775106597219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45932.775106597219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45932.775106597219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45932.775106597219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45932.775106597219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45932.775106597219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45932.775106597219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45932.775106597219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45932.775106597219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45932.775106597219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45932.775106597219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45932.775106597219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45932.775106597219</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45932.775106597219</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45932.775106597219</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45932.775106597219</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45932.775106597219</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45932.775106597219</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45932.775106597219</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45932.775106597219</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45932.775106597219</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tabSelected="1" topLeftCell="G1" workbookViewId="0">
      <selection activeCell="K20" sqref="K2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40.943046412030526</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38967</v>
      </c>
      <c r="F3" s="38">
        <v>45926.188877314817</v>
      </c>
      <c r="G3" s="39">
        <f ca="1">IFERROR(NOW()-F3,"-")</f>
        <v>6.5862292824022006</v>
      </c>
      <c r="H3" s="38">
        <v>45926.158159722225</v>
      </c>
      <c r="I3" s="37" t="str">
        <f>IFERROR(VLOOKUP(D3,DB!A:F,6,0),"")</f>
        <v>SCECO</v>
      </c>
      <c r="J3" s="37" t="str">
        <f>IFERROR(VLOOKUP(D3,DB!A:G,7,0),"")</f>
        <v>Good</v>
      </c>
      <c r="K3" s="37" t="s">
        <v>39067</v>
      </c>
      <c r="L3" s="37" t="str">
        <f>IFERROR(VLOOKUP(D3,DB!A:I,9,0),"")</f>
        <v>Latis</v>
      </c>
      <c r="M3" s="136"/>
    </row>
    <row r="4" spans="1:13" ht="30.75">
      <c r="A4" s="37" t="s">
        <v>39068</v>
      </c>
      <c r="B4" s="37" t="str">
        <f>IFERROR(VLOOKUP(D4,DB!A:K,11,0),"")</f>
        <v>R5</v>
      </c>
      <c r="C4" s="37">
        <v>1</v>
      </c>
      <c r="D4" s="37" t="s">
        <v>31970</v>
      </c>
      <c r="E4" s="37" t="s">
        <v>38964</v>
      </c>
      <c r="F4" s="38">
        <v>45932.381701388891</v>
      </c>
      <c r="G4" s="39">
        <f ca="1">IFERROR(NOW()-F4,"-")</f>
        <v>0.39340520832774928</v>
      </c>
      <c r="H4" s="38">
        <v>45932.37128472222</v>
      </c>
      <c r="I4" s="37" t="str">
        <f>IFERROR(VLOOKUP(D4,DB!A:F,6,0),"")</f>
        <v>SCECO</v>
      </c>
      <c r="J4" s="37" t="str">
        <f>IFERROR(VLOOKUP(D4,DB!A:G,7,0),"")</f>
        <v>No BB Design</v>
      </c>
      <c r="K4" s="37" t="s">
        <v>39069</v>
      </c>
      <c r="L4" s="37" t="str">
        <f>IFERROR(VLOOKUP(D4,DB!A:I,9,0),"")</f>
        <v>Latis</v>
      </c>
      <c r="M4" s="136"/>
    </row>
    <row r="5" spans="1:13" ht="45.75">
      <c r="A5" s="37" t="s">
        <v>39070</v>
      </c>
      <c r="B5" s="37" t="str">
        <f>IFERROR(VLOOKUP(D5,DB!A:K,11,0),"")</f>
        <v>R5</v>
      </c>
      <c r="C5" s="37">
        <v>4</v>
      </c>
      <c r="D5" s="37" t="s">
        <v>38392</v>
      </c>
      <c r="E5" s="37" t="s">
        <v>38964</v>
      </c>
      <c r="F5" s="38">
        <v>45932.707476851851</v>
      </c>
      <c r="G5" s="39">
        <f ca="1">IFERROR(NOW()-F5,"-")</f>
        <v>6.7629745368321892E-2</v>
      </c>
      <c r="H5" s="38">
        <v>45932.699143518519</v>
      </c>
      <c r="I5" s="37" t="str">
        <f>IFERROR(VLOOKUP(D5,DB!A:F,6,0),"")</f>
        <v>SCECO</v>
      </c>
      <c r="J5" s="37" t="str">
        <f>IFERROR(VLOOKUP(D5,DB!A:G,7,0),"")</f>
        <v>Haj Removal</v>
      </c>
      <c r="K5" s="37" t="s">
        <v>39071</v>
      </c>
      <c r="L5" s="37" t="str">
        <f>IFERROR(VLOOKUP(D5,DB!A:I,9,0),"")</f>
        <v>Latis</v>
      </c>
      <c r="M5" s="136"/>
    </row>
    <row r="6" spans="1:13" ht="15">
      <c r="A6" s="37"/>
      <c r="B6" s="37" t="str">
        <f>IFERROR(VLOOKUP(D6,DB!A:K,11,0),"")</f>
        <v/>
      </c>
      <c r="C6" s="37"/>
      <c r="D6" s="37"/>
      <c r="E6" s="37"/>
      <c r="F6" s="38"/>
      <c r="G6" s="39">
        <f ca="1">IFERROR(NOW()-F6,"-")</f>
        <v>45932.775106597219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45932.775106597219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45932.775106597219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45932.775106597219</v>
      </c>
      <c r="H9" s="38"/>
      <c r="I9" s="37" t="str">
        <f>IFERROR(VLOOKUP(D9,DB!A:F,6,0),"")</f>
        <v/>
      </c>
      <c r="J9" s="37" t="str">
        <f>IFERROR(VLOOKUP(D9,DB!A:G,7,0),"")</f>
        <v/>
      </c>
      <c r="K9" s="37"/>
      <c r="L9" s="37" t="str">
        <f>IFERROR(VLOOKUP(D9,DB!A:I,9,0),"")</f>
        <v/>
      </c>
      <c r="M9" s="136"/>
    </row>
    <row r="10" spans="1:13" ht="15">
      <c r="A10" s="37"/>
      <c r="B10" s="37" t="str">
        <f>IFERROR(VLOOKUP(D10,DB!A:K,11,0),"")</f>
        <v/>
      </c>
      <c r="C10" s="37"/>
      <c r="D10" s="137"/>
      <c r="E10" s="37"/>
      <c r="F10" s="38"/>
      <c r="G10" s="39">
        <f ca="1">IFERROR(NOW()-F10,"-")</f>
        <v>45932.775106597219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45932.775106597219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45932.775106597219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45932.775106597219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45932.775106597219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45932.775106597219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45932.775106597219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45932.775106597219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45932.775106597219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45932.775106597219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45932.775106597219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45932.775106597219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45932.775106597219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45932.775106597219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45932.775106597219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45932.775106597219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45932.775106597219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45932.775106597219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45932.775106597219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45932.775106597219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45932.775106597219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45932.775106597219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45932.775106597219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45932.775106597219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45932.775106597219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45932.775106597219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45932.775106597219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45932.775106597219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45932.775106597219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45932.775106597219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45932.775106597219</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45932.775106597219</v>
      </c>
      <c r="H41" s="134"/>
      <c r="I41" s="92" t="str">
        <f>IFERROR(VLOOKUP(D41,DB!A:F,6,0),"")</f>
        <v/>
      </c>
      <c r="J41" s="92" t="str">
        <f>IFERROR(VLOOKUP(D41,DB!A:G,7,0),"")</f>
        <v/>
      </c>
      <c r="K41" s="92"/>
      <c r="L41" s="92" t="str">
        <f>IFERROR(VLOOKUP(D41,DB!A:I,9,0),"")</f>
        <v/>
      </c>
      <c r="M41" s="136"/>
    </row>
    <row r="42" spans="1:13" ht="15">
      <c r="A42" s="37"/>
      <c r="B42" s="37" t="str">
        <f>IFERROR(VLOOKUP(D42,DB!A:K,11,0),"")</f>
        <v/>
      </c>
      <c r="C42" s="37"/>
      <c r="D42" s="37"/>
      <c r="E42" s="37"/>
      <c r="F42" s="38"/>
      <c r="G42" s="39">
        <f ca="1">IFERROR(NOW()-F42,"-")</f>
        <v>45932.775106597219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45932.775106597219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45932.775106597219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45932.775106597219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45932.775106597219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45932.775106597219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45932.775106597219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45932.775106597219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45932.775106597219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45932.775106597219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45932.775106597219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45932.775106597219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45932.775106597219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45932.775106597219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45932.775106597219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45932.775106597219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45932.775106597219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45932.775106597219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45932.775106597219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45932.775106597219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45932.775106597219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45932.775106597219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45932.775106597219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45932.775106597219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45932.775106597219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45932.775106597219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45932.775106597219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45932.775106597219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45932.775106597219</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45932.775106597219</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45932.775106597219</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45932.775106597219</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45932.775106597219</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45932.775106597219</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45932.775106597219</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45932.775106597219</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45932.775106597219</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45932.775106597219</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45932.775106597219</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45932.775106597219</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45932.775106597219</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45932.775106597219</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45932.775106597219</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45932.775106597219</v>
      </c>
      <c r="H85" s="38"/>
      <c r="I85" s="37" t="str">
        <f>IFERROR(VLOOKUP(D85,DB!A:F,6,0),"")</f>
        <v/>
      </c>
      <c r="J85" s="37" t="str">
        <f>IFERROR(VLOOKUP(D85,DB!A:G,7,0),"")</f>
        <v/>
      </c>
      <c r="K85" s="37"/>
      <c r="L85" s="37" t="str">
        <f>IFERROR(VLOOKUP(D85,DB!A:I,9,0),"")</f>
        <v/>
      </c>
      <c r="M85" s="136"/>
    </row>
    <row r="86" spans="1:13" ht="15">
      <c r="A86" s="37"/>
      <c r="B86" s="37" t="str">
        <f>IFERROR(VLOOKUP(D86,DB!A:K,11,0),"")</f>
        <v/>
      </c>
      <c r="C86" s="37"/>
      <c r="D86" s="37"/>
      <c r="E86" s="37"/>
      <c r="F86" s="38"/>
      <c r="G86" s="39">
        <f ca="1">IFERROR(NOW()-F86,"-")</f>
        <v>45932.775106597219</v>
      </c>
      <c r="H86" s="38"/>
      <c r="I86" s="37" t="str">
        <f>IFERROR(VLOOKUP(D86,DB!A:F,6,0),"")</f>
        <v/>
      </c>
      <c r="J86" s="37" t="str">
        <f>IFERROR(VLOOKUP(D86,DB!A:G,7,0),"")</f>
        <v/>
      </c>
      <c r="K86" s="37"/>
      <c r="L86" s="37" t="str">
        <f>IFERROR(VLOOKUP(D86,DB!A:I,9,0),"")</f>
        <v/>
      </c>
      <c r="M86" s="136"/>
    </row>
    <row r="87" spans="1:13" ht="15">
      <c r="A87" s="37"/>
      <c r="B87" s="37" t="str">
        <f>IFERROR(VLOOKUP(D87,DB!A:K,11,0),"")</f>
        <v/>
      </c>
      <c r="C87" s="37"/>
      <c r="D87" s="37"/>
      <c r="E87" s="37"/>
      <c r="F87" s="38"/>
      <c r="G87" s="39">
        <f ca="1">IFERROR(NOW()-F87,"-")</f>
        <v>45932.775106597219</v>
      </c>
      <c r="H87" s="38"/>
      <c r="I87" s="37" t="str">
        <f>IFERROR(VLOOKUP(D87,DB!A:F,6,0),"")</f>
        <v/>
      </c>
      <c r="J87" s="37" t="str">
        <f>IFERROR(VLOOKUP(D87,DB!A:G,7,0),"")</f>
        <v/>
      </c>
      <c r="K87" s="37"/>
      <c r="L87" s="37" t="str">
        <f>IFERROR(VLOOKUP(D87,DB!A:I,9,0),"")</f>
        <v/>
      </c>
      <c r="M87" s="136"/>
    </row>
    <row r="88" spans="1:13" ht="15">
      <c r="A88" s="92"/>
      <c r="B88" s="92" t="str">
        <f>IFERROR(VLOOKUP(D88,DB!A:K,11,0),"")</f>
        <v/>
      </c>
      <c r="C88" s="92"/>
      <c r="D88" s="92"/>
      <c r="E88" s="92"/>
      <c r="F88" s="134"/>
      <c r="G88" s="135">
        <f ca="1">IFERROR(NOW()-F88,"-")</f>
        <v>45932.775106597219</v>
      </c>
      <c r="H88" s="134"/>
      <c r="I88" s="92" t="str">
        <f>IFERROR(VLOOKUP(D88,DB!A:F,6,0),"")</f>
        <v/>
      </c>
      <c r="J88" s="92" t="str">
        <f>IFERROR(VLOOKUP(D88,DB!A:G,7,0),"")</f>
        <v/>
      </c>
      <c r="K88" s="92"/>
      <c r="L88" s="92" t="str">
        <f>IFERROR(VLOOKUP(D88,DB!A:I,9,0),"")</f>
        <v/>
      </c>
      <c r="M88" s="136"/>
    </row>
    <row r="89" spans="1:13" ht="15">
      <c r="A89" s="92"/>
      <c r="B89" s="92" t="str">
        <f>IFERROR(VLOOKUP(D89,DB!A:K,11,0),"")</f>
        <v/>
      </c>
      <c r="C89" s="92"/>
      <c r="D89" s="92"/>
      <c r="E89" s="92"/>
      <c r="F89" s="134"/>
      <c r="G89" s="135">
        <f ca="1">IFERROR(NOW()-F89,"-")</f>
        <v>45932.775106597219</v>
      </c>
      <c r="H89" s="134"/>
      <c r="I89" s="92" t="str">
        <f>IFERROR(VLOOKUP(D89,DB!A:F,6,0),"")</f>
        <v/>
      </c>
      <c r="J89" s="92" t="str">
        <f>IFERROR(VLOOKUP(D89,DB!A:G,7,0),"")</f>
        <v/>
      </c>
      <c r="K89" s="92"/>
      <c r="L89" s="92" t="str">
        <f>IFERROR(VLOOKUP(D89,DB!A:I,9,0),"")</f>
        <v/>
      </c>
    </row>
    <row r="90" spans="1:13" ht="15">
      <c r="A90" s="37"/>
      <c r="B90" s="37" t="str">
        <f>IFERROR(VLOOKUP(D90,DB!A:K,11,0),"")</f>
        <v/>
      </c>
      <c r="C90" s="37"/>
      <c r="D90" s="37"/>
      <c r="E90" s="37"/>
      <c r="F90" s="38"/>
      <c r="G90" s="39">
        <f ca="1">IFERROR(NOW()-F90,"-")</f>
        <v>45932.775106597219</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45932.775106597219</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45932.775106597219</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45932.775106597219</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45932.775106597219</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45932.775106597219</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45932.775106597219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45932.775106597219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45932.775106597219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45932.775106597219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45932.775106597219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45932.775106597219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45932.775106597219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45932.775106597219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45932.775106597219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45932.775106597219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45932.775106597219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45932.775106597219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45932.775106597219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45932.775106597219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45932.775106597219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45932.775106597219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45932.775106597219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45932.775106597219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45932.775106597219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45932.775106597219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45932.775106597219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45932.775106597219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45932.775106597219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45932.775106597219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45932.775106597219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45932.775106597219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45932.775106597219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45932.775106597219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45932.775106597219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45932.775106597219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45932.775106597219</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45932.775106597219</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45932.775106597219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45932.775106597219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45932.775106597219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45932.775106597219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45932.775106597219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45932.775106597219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45932.775106597219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45932.775106597219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45932.775106597219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45932.775106597219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45932.775106597219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45932.775106597219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45932.775106597219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45932.775106597219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45932.775106597219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45932.775106597219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45932.775106597219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45932.775106597219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45932.775106597219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45932.775106597219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45932.775106597219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45932.775106597219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45932.775106597219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45932.775106597219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45932.775106597219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45932.775106597219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45932.775106597219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45932.775106597219</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45932.775106597219</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45932.775106597219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45932.775106597219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45932.775106597219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45932.775106597219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45932.775106597219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45932.775106597219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45932.775106597219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45932.775106597219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45932.775106597219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45932.775106597219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45932.775106597219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45932.775106597219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45932.775106597219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45932.775106597219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45932.775106597219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45932.775106597219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45932.775106597219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45932.775106597219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45932.775106597219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45932.775106597219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45932.775106597219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45932.775106597219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45932.775106597219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45932.775106597219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45932.775106597219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45932.775106597219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45932.775106597219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45932.775106597219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45932.775106597219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45932.775106597219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45932.775106597219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45932.775106597219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45932.775106597219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45932.775106597219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45932.775106597219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45932.775106597219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45932.775106597219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45932.775106597219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45932.775106597219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45932.775106597219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45932.775106597219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45932.775106597219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45932.775106597219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45932.775106597219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45932.775106597219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45932.775106597219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45932.775106597219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45932.775106597219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45932.775106597219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45932.775106597219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45932.775106597219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45932.775106597219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45932.775106597219</v>
      </c>
      <c r="H209" s="38"/>
      <c r="I209" s="37" t="str">
        <f>IFERROR(VLOOKUP(D209,DB!A:F,6,0),"")</f>
        <v/>
      </c>
      <c r="J209" s="37" t="str">
        <f>IFERROR(VLOOKUP(D209,DB!A:G,7,0),"")</f>
        <v/>
      </c>
      <c r="K209" s="37"/>
      <c r="L209" s="37" t="str">
        <f>IFERROR(VLOOKUP(D209,DB!A:I,9,0),"")</f>
        <v/>
      </c>
    </row>
    <row r="210" spans="1:12" ht="15">
      <c r="A210" s="92"/>
      <c r="B210" s="92" t="str">
        <f>IFERROR(VLOOKUP(D210,DB!A:K,11,0),"")</f>
        <v/>
      </c>
      <c r="C210" s="92"/>
      <c r="D210" s="92"/>
      <c r="E210" s="92"/>
      <c r="F210" s="134"/>
      <c r="G210" s="135">
        <f ca="1">IFERROR(NOW()-F210,"-")</f>
        <v>45932.775106597219</v>
      </c>
      <c r="H210" s="134"/>
      <c r="I210" s="92" t="str">
        <f>IFERROR(VLOOKUP(D210,DB!A:F,6,0),"")</f>
        <v/>
      </c>
      <c r="J210" s="92" t="str">
        <f>IFERROR(VLOOKUP(D210,DB!A:G,7,0),"")</f>
        <v/>
      </c>
      <c r="K210" s="92"/>
      <c r="L210" s="92" t="str">
        <f>IFERROR(VLOOKUP(D210,DB!A:I,9,0),"")</f>
        <v/>
      </c>
    </row>
    <row r="211" spans="1:12" ht="15"/>
    <row r="212" spans="1:12" ht="15"/>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80" ht="15"/>
    <row r="481" ht="15"/>
    <row r="482" ht="15"/>
    <row r="483" ht="15"/>
    <row r="484" ht="15"/>
    <row r="485"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40" ht="15"/>
    <row r="541" ht="15"/>
    <row r="542" ht="15"/>
    <row r="545" ht="15"/>
    <row r="546" ht="15"/>
    <row r="547" ht="15"/>
    <row r="548"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60" ht="15"/>
    <row r="861" ht="15"/>
    <row r="862" ht="15"/>
    <row r="863" ht="15"/>
    <row r="864" ht="15"/>
    <row r="865" ht="15"/>
    <row r="869" ht="15"/>
    <row r="870" ht="15"/>
    <row r="880" ht="15"/>
    <row r="885" ht="15"/>
    <row r="896" ht="15"/>
    <row r="897" ht="15"/>
    <row r="904" ht="15"/>
    <row r="905" ht="15"/>
    <row r="909" ht="15"/>
    <row r="910" ht="15"/>
    <row r="911" ht="15"/>
    <row r="918" ht="15"/>
    <row r="919" ht="15"/>
    <row r="920" ht="15"/>
    <row r="921" ht="15"/>
    <row r="923" ht="15"/>
    <row r="924" ht="15"/>
    <row r="925" ht="15"/>
    <row r="928" ht="15"/>
    <row r="929" ht="15"/>
    <row r="930" ht="15"/>
    <row r="931" ht="15"/>
    <row r="933" ht="15"/>
    <row r="934" ht="15"/>
    <row r="935" ht="15"/>
    <row r="936" ht="15"/>
    <row r="937" ht="15"/>
    <row r="938" ht="15"/>
    <row r="940" ht="15"/>
    <row r="941" ht="15"/>
    <row r="943" ht="15"/>
    <row r="944" ht="15"/>
    <row r="946" ht="15"/>
    <row r="947" ht="15"/>
    <row r="948" ht="15"/>
    <row r="950" ht="15"/>
    <row r="951" ht="15"/>
    <row r="952" ht="15"/>
    <row r="953" ht="15"/>
    <row r="954" ht="15"/>
    <row r="958" ht="15"/>
    <row r="959" ht="15"/>
    <row r="960" ht="15"/>
    <row r="961" ht="15"/>
    <row r="964" ht="15"/>
    <row r="965" ht="15"/>
    <row r="968" ht="15"/>
    <row r="1009" ht="15"/>
    <row r="1010" ht="15"/>
    <row r="1013" ht="15"/>
    <row r="1014" ht="15"/>
    <row r="1021" ht="15"/>
    <row r="1022" ht="15"/>
    <row r="1025" ht="15"/>
    <row r="1027" ht="15"/>
    <row r="1029" ht="15"/>
    <row r="1030" ht="15"/>
    <row r="1031" ht="15"/>
    <row r="1034" ht="15"/>
    <row r="1035" ht="15"/>
    <row r="1037" ht="15"/>
    <row r="1040" ht="15"/>
    <row r="1041" ht="15"/>
    <row r="1043" ht="15"/>
    <row r="1044" ht="15"/>
    <row r="1045" ht="15"/>
    <row r="1046" ht="15"/>
    <row r="1047" ht="15"/>
    <row r="1050" ht="15"/>
    <row r="1051" ht="15"/>
    <row r="1052" ht="15"/>
    <row r="1053" ht="15"/>
    <row r="1054" ht="15"/>
    <row r="1055" ht="15"/>
    <row r="1057" ht="15"/>
    <row r="1059" ht="15"/>
    <row r="1061" ht="15"/>
    <row r="1062" ht="15"/>
    <row r="1063" ht="15"/>
    <row r="1065" ht="15"/>
    <row r="1066" ht="15"/>
    <row r="1067" ht="15"/>
    <row r="1068" ht="15"/>
    <row r="1069" ht="15"/>
    <row r="1070" ht="15"/>
    <row r="1071" ht="15"/>
    <row r="1073" ht="15"/>
    <row r="1074" ht="15"/>
    <row r="1075" ht="15"/>
    <row r="1080" ht="15"/>
    <row r="1081" ht="15"/>
    <row r="1085" ht="15"/>
    <row r="1086" ht="15"/>
    <row r="1087" ht="15"/>
    <row r="1090" ht="15"/>
    <row r="1092" ht="15"/>
    <row r="1096" ht="15"/>
    <row r="1100" ht="15"/>
    <row r="1106" ht="15"/>
    <row r="1107" ht="15"/>
    <row r="1109" ht="15"/>
    <row r="1110" ht="15"/>
    <row r="1112" ht="15"/>
    <row r="1115" ht="15"/>
    <row r="1116" ht="15"/>
    <row r="1118" ht="15"/>
    <row r="1120" ht="15"/>
    <row r="1122" ht="15"/>
    <row r="1124" ht="15"/>
    <row r="1125" ht="15"/>
    <row r="1126" ht="15"/>
    <row r="1128" ht="15"/>
    <row r="1129" ht="15"/>
    <row r="1130" ht="15"/>
    <row r="1131" ht="15"/>
    <row r="1134" ht="15"/>
    <row r="1308" ht="15"/>
    <row r="1309" ht="15"/>
    <row r="1319" ht="15"/>
    <row r="1320" ht="15"/>
    <row r="1321" ht="15"/>
    <row r="1327" ht="15"/>
    <row r="1328" ht="15"/>
    <row r="1329" ht="15"/>
    <row r="1330" ht="15"/>
    <row r="1332" ht="15"/>
    <row r="1335" ht="15"/>
    <row r="1336" ht="15"/>
    <row r="1337" ht="15"/>
    <row r="1338" ht="15"/>
    <row r="1340" ht="15"/>
    <row r="1341" ht="15"/>
    <row r="1343" ht="15"/>
    <row r="1344" ht="15"/>
    <row r="1345" ht="15"/>
    <row r="1346" ht="15"/>
    <row r="1348" ht="15"/>
    <row r="1349" ht="15"/>
    <row r="1350" ht="15"/>
    <row r="1353" ht="15"/>
    <row r="1354" ht="15"/>
    <row r="1357" ht="15"/>
    <row r="1358" ht="15"/>
    <row r="1359" ht="15"/>
    <row r="1360" ht="15"/>
    <row r="1361" ht="15"/>
    <row r="1362" ht="15"/>
    <row r="1363" ht="15"/>
    <row r="1364" ht="15"/>
    <row r="1366" ht="15"/>
    <row r="1368" ht="15"/>
    <row r="1369" ht="15"/>
    <row r="1370" ht="15"/>
    <row r="1373" ht="15"/>
    <row r="1383" ht="15"/>
    <row r="1386" ht="15"/>
    <row r="1387" ht="15"/>
    <row r="1390" ht="15"/>
    <row r="1392" ht="15"/>
    <row r="1393" ht="15"/>
  </sheetData>
  <dataValidations count="2">
    <dataValidation allowBlank="1" showInputMessage="1" showErrorMessage="1" sqref="E1" xr:uid="{920C6338-E771-4DAE-8C89-92A9093EA4DE}"/>
    <dataValidation type="list" allowBlank="1" showInputMessage="1" showErrorMessage="1" sqref="E2:E2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7"/>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3.6313913194389897</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6.0022593749963562</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39073</v>
      </c>
      <c r="F4" s="138">
        <v>45931.800995370373</v>
      </c>
      <c r="G4" s="139">
        <f ca="1">IFERROR(NOW()-F4,"-")</f>
        <v>0.97411122684570728</v>
      </c>
      <c r="H4" s="138">
        <v>45931.881805555553</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39077</v>
      </c>
      <c r="B5" s="137" t="str">
        <f>IFERROR(VLOOKUP(D5,DB!A:K,11,0),"")</f>
        <v>R6</v>
      </c>
      <c r="C5" s="137">
        <v>2</v>
      </c>
      <c r="D5" s="137" t="s">
        <v>38735</v>
      </c>
      <c r="E5" s="137" t="s">
        <v>38964</v>
      </c>
      <c r="F5" s="141">
        <v>45932.56527777778</v>
      </c>
      <c r="G5" s="139">
        <f ca="1">IFERROR(NOW()-F5,"-")</f>
        <v>0.20982881943928078</v>
      </c>
      <c r="H5" s="141">
        <v>45932.600636574076</v>
      </c>
      <c r="I5" s="137" t="str">
        <f>IFERROR(VLOOKUP(D5,DB!A:F,6,0),"")</f>
        <v>Generator-SG</v>
      </c>
      <c r="J5" s="137" t="str">
        <f>IFERROR(VLOOKUP(D5,DB!A:G,7,0),"")</f>
        <v>Good</v>
      </c>
      <c r="K5" s="137" t="s">
        <v>39078</v>
      </c>
      <c r="L5" s="137" t="str">
        <f>IFERROR(VLOOKUP(D5,DB!A:I,9,0),"")</f>
        <v>Latis</v>
      </c>
    </row>
    <row r="6" spans="1:16383" ht="31.5" customHeight="1">
      <c r="A6" s="121"/>
      <c r="B6" s="137" t="str">
        <f>IFERROR(VLOOKUP(D6,DB!A:K,11,0),"")</f>
        <v/>
      </c>
      <c r="C6" s="137"/>
      <c r="D6" s="137"/>
      <c r="E6" s="137"/>
      <c r="F6" s="141"/>
      <c r="G6" s="139">
        <f ca="1">IFERROR(NOW()-F6,"-")</f>
        <v>45932.77510648148</v>
      </c>
      <c r="H6" s="141"/>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1"/>
      <c r="G7" s="139">
        <f ca="1">IFERROR(NOW()-F7,"-")</f>
        <v>45932.77510648148</v>
      </c>
      <c r="H7" s="141"/>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1"/>
      <c r="G8" s="139">
        <f ca="1">IFERROR(NOW()-F8,"-")</f>
        <v>45932.77510648148</v>
      </c>
      <c r="H8" s="141"/>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1"/>
      <c r="G9" s="139">
        <f ca="1">IFERROR(NOW()-F9,"-")</f>
        <v>45932.77510648148</v>
      </c>
      <c r="H9" s="141"/>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1"/>
      <c r="G10" s="139">
        <f ca="1">IFERROR(NOW()-F10,"-")</f>
        <v>45932.77510648148</v>
      </c>
      <c r="H10" s="141"/>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1"/>
      <c r="G11" s="139">
        <f ca="1">IFERROR(NOW()-F11,"-")</f>
        <v>45932.77510648148</v>
      </c>
      <c r="H11" s="141"/>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1"/>
      <c r="G12" s="139">
        <f ca="1">IFERROR(NOW()-F12,"-")</f>
        <v>45932.77510648148</v>
      </c>
      <c r="H12" s="141"/>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1"/>
      <c r="G13" s="139">
        <f ca="1">IFERROR(NOW()-F13,"-")</f>
        <v>45932.77510648148</v>
      </c>
      <c r="H13" s="141"/>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41"/>
      <c r="G14" s="139">
        <f ca="1">IFERROR(NOW()-F14,"-")</f>
        <v>45932.77510648148</v>
      </c>
      <c r="H14" s="141"/>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45932.775106597219</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45932.775106597219</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45932.775106597219</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45932.775106597219</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45932.775106597219</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45932.775106597219</v>
      </c>
      <c r="H20" s="137"/>
      <c r="I20" s="137" t="str">
        <f>IFERROR(VLOOKUP(D20,DB!A:F,6,0),"")</f>
        <v/>
      </c>
      <c r="J20" s="137" t="str">
        <f>IFERROR(VLOOKUP(D20,DB!A:G,7,0),"")</f>
        <v/>
      </c>
      <c r="K20" s="137"/>
      <c r="L20" s="137" t="str">
        <f>IFERROR(VLOOKUP(D20,DB!A:I,9,0),"")</f>
        <v/>
      </c>
    </row>
    <row r="21" spans="1:12" ht="31.5" customHeight="1">
      <c r="A21" s="121"/>
      <c r="B21" s="137" t="str">
        <f>IFERROR(VLOOKUP(D21,DB!A:K,11,0),"")</f>
        <v/>
      </c>
      <c r="C21" s="137"/>
      <c r="D21" s="137"/>
      <c r="E21" s="137"/>
      <c r="F21" s="137"/>
      <c r="G21" s="137">
        <f ca="1">IFERROR(NOW()-F21,"-")</f>
        <v>45932.775106597219</v>
      </c>
      <c r="H21" s="137"/>
      <c r="I21" s="137" t="str">
        <f>IFERROR(VLOOKUP(D21,DB!A:F,6,0),"")</f>
        <v/>
      </c>
      <c r="J21" s="137" t="str">
        <f>IFERROR(VLOOKUP(D21,DB!A:G,7,0),"")</f>
        <v/>
      </c>
      <c r="K21" s="137"/>
      <c r="L21" s="137" t="str">
        <f>IFERROR(VLOOKUP(D21,DB!A:I,9,0),"")</f>
        <v/>
      </c>
    </row>
    <row r="22" spans="1:12" ht="31.5" customHeight="1">
      <c r="A22" s="121"/>
      <c r="B22" s="120" t="str">
        <f>IFERROR(VLOOKUP(D22,DB!A:K,11,0),"")</f>
        <v/>
      </c>
      <c r="C22" s="122"/>
      <c r="D22" s="120"/>
      <c r="E22" s="123"/>
      <c r="F22" s="124"/>
      <c r="G22" s="89">
        <f ca="1">IFERROR(NOW()-F22,"-")</f>
        <v>45932.775106597219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45932.775106597219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45932.775106597219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45932.775106597219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45932.775106597219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45932.775106597219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45932.775106597219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45932.775106597219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45932.775106597219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45932.775106597219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45932.775106597219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45932.775106597219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45932.775106597219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45932.775106597219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45932.775106597219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45932.775106597219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45932.775106597219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45932.775106597219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45932.775106597219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45932.775106597219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45932.775106597219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45932.775106597219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45932.775106597219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45932.775106597219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45932.775106597219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45932.775106597219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45932.775106597219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45932.775106597219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45932.775106597219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45932.775106597219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45932.775106597219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45932.775106597219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45932.775106597219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45932.775106597219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45932.775106597219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45932.775106597219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45932.775106597219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45932.775106597219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45932.775106597219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45932.775106597219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45932.775106597219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45932.775106597219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45932.775106597219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45932.775106597219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45932.775106597219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45932.775106597219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45932.775106597219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45932.775106597219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45932.775106597219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45932.775106597219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45932.775106597219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45932.775106597219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45932.775106597219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45932.775106597219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45932.775106597219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45932.775106597219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45932.775106597219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45932.775106597219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45932.775106597219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45932.775106597219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45932.775106597219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45932.775106597219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45932.775106597219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45932.775106597219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45932.775106597219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45932.775106597219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45932.775106597219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45932.775106597219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45932.775106597219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45932.775106597219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45932.775106597219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45932.775106597219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45932.775106597219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45932.775106597219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45932.775106597219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45932.775106597219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45932.775106597219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45932.775106597219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45932.775106597219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45932.775106597219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45932.775106597219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45932.775106597219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45932.775106597219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45932.775106597219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45932.775106597219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45932.775106597219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45932.775106597219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45932.775106597219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45932.775106597219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45932.775106597219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45932.775106597219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45932.775106597219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45932.775106597219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45932.775106597219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45932.775106597219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45932.775106597219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45932.775106597219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45932.775106597219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45932.775106597219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45932.775106597219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45932.775106597219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45932.775106597219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45932.775106597219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45932.775106597219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45932.775106597219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45932.775106597219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45932.775106597219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45932.775106597219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45932.775106597219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45932.775106597219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45932.775106597219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45932.775106597219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45932.775106597219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45932.775106597219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45932.775106597219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45932.775106597219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45932.775106597219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45932.775106597219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45932.775106597219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45932.775106597219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45932.775106597219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45932.775106597219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45932.775106597219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45932.775106597219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45932.775106597219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45932.775106597219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45932.775106597219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45932.775106597219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45932.775106597219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45932.775106597219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45932.775106597219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45932.775106597219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45932.775106597219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45932.775106597219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45932.775106597219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45932.775106597219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45932.775106597219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45932.775106597219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45932.775106597219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45932.775106597219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45932.775106597219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45932.775106597219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45932.775106597219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45932.775106597219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45932.775106597219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45932.775106597219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45932.775106597219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45932.775106597219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45932.775106597219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45932.775106597219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45932.775106597219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45932.775106597219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45932.775106597219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45932.775106597219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45932.775106597219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45932.775106597219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45932.775106597219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45932.775106597219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45932.775106597219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45932.775106597219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45932.775106597219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45932.775106597219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45932.775106597219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45932.775106597219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45932.775106597219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45932.775106597219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45932.775106597219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45932.775106597219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45932.775106597219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45932.775106597219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45932.775106597219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45932.775106597219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45932.775106597219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45932.775106597219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45932.775106597219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45932.775106597219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45932.775106597219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45932.775106597219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45932.775106597219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45932.775106597219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45932.775106597219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45932.775106597219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45932.775106597219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45932.775106597219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45932.775106597219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45932.775106597219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45932.775106597219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45932.775106597219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45932.775106597219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45932.775106597219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45932.775106597219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45932.775106597219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45932.775106597219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45932.775106597219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45932.775106597219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45932.775106597219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45932.775106597219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45932.775106597219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45932.775106597219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45932.775106597219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45932.775106597219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45932.775106597219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45932.775106597219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45932.775106597219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45932.775106597219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45932.775106597219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45932.775106597219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45932.775106597219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45932.775106597219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45932.775106597219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45932.775106597219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45932.775106597219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45932.775106597219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45932.775106597219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45932.775106597219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45932.775106597219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45932.775106597219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45932.775106597219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45932.775106597219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45932.775106597219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45932.775106597219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45932.775106597219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45932.775106597219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45932.775106597219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45932.775106597219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45932.775106597219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45932.775106597219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45932.775106597219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45932.775106597219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45932.775106597219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45932.775106597219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45932.775106597219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45932.775106597219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45932.775106597219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45932.775106597219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45932.775106597219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45932.775106597219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45932.775106597219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45932.775106597219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45932.775106597219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45932.775106597219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45932.775106597219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45932.775106597219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45932.775106597219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45932.775106597219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45932.775106597219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45932.775106597219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45932.775106597219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45932.775106597219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45932.775106597219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45932.775106597219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45932.775106597219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45932.775106597219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45932.775106597219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45932.775106597219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45932.775106597219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45932.775106597219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45932.775106597219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45932.775106597219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45932.775106597219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45932.775106597219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45932.775106597219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45932.775106597219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45932.775106597219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45932.775106597219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45932.775106597219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45932.775106597219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45932.775106597219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45932.775106597219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45932.775106597219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45932.775106597219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45932.775106597219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45932.775106597219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45932.775106597219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45932.775106597219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45932.775106597219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45932.775106597219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45932.775106597219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45932.775106597219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45932.775106597219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45932.775106597219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45932.775106597219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45932.775106597219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45932.775106597219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45932.775106597219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45932.775106597219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45932.775106597219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45932.775106597219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45932.775106597219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45932.775106597219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45932.775106597219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45932.775106597219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45932.775106597219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45932.775106597219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45932.775106597219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45932.775106597219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45932.775106597219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45932.775106597219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45932.775106597219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45932.775106597219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45932.775106597219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45932.775106597219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45932.775106597219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45932.775106597219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45932.775106597219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45932.775106597219</v>
      </c>
      <c r="H327" s="124"/>
      <c r="I327" s="120" t="str">
        <f>IFERROR(VLOOKUP(D327,DB!A:F,6,0),"")</f>
        <v/>
      </c>
      <c r="J327" s="119" t="str">
        <f>IFERROR(VLOOKUP(D327,DB!A:G,7,0),"")</f>
        <v/>
      </c>
      <c r="K327" s="125"/>
      <c r="L327" s="126" t="str">
        <f>IFERROR(VLOOKUP(D327,DB!A:I,9,0),"")</f>
        <v/>
      </c>
    </row>
  </sheetData>
  <dataValidations count="2">
    <dataValidation allowBlank="1" showInputMessage="1" showErrorMessage="1" sqref="E1" xr:uid="{380493DB-286A-4683-AF55-C78F04945A49}"/>
    <dataValidation type="list" allowBlank="1" showInputMessage="1" showErrorMessage="1" sqref="E5:E3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2025-10-02T15:37:22Z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